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Učebna informatiky" sheetId="2" r:id="rId2"/>
    <sheet name="b - Učebna a kabinet dílen" sheetId="3" r:id="rId3"/>
    <sheet name="c - Učebna výtvarné výchovy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'a - Učebna informatiky'!$C$80:$K$90</definedName>
    <definedName name="_xlnm.Print_Area" localSheetId="1">'a - Učebna informatiky'!$C$4:$J$39,'a - Učebna informatiky'!$C$68:$K$90</definedName>
    <definedName name="_xlnm.Print_Titles" localSheetId="1">'a - Učebna informatiky'!$80:$80</definedName>
    <definedName name="_xlnm._FilterDatabase" localSheetId="2" hidden="1">'b - Učebna a kabinet dílen'!$C$80:$K$89</definedName>
    <definedName name="_xlnm.Print_Area" localSheetId="2">'b - Učebna a kabinet dílen'!$C$4:$J$39,'b - Učebna a kabinet dílen'!$C$68:$K$89</definedName>
    <definedName name="_xlnm.Print_Titles" localSheetId="2">'b - Učebna a kabinet dílen'!$80:$80</definedName>
    <definedName name="_xlnm._FilterDatabase" localSheetId="3" hidden="1">'c - Učebna výtvarné výchovy'!$C$80:$K$89</definedName>
    <definedName name="_xlnm.Print_Area" localSheetId="3">'c - Učebna výtvarné výchovy'!$C$4:$J$39,'c - Učebna výtvarné výchovy'!$C$68:$K$89</definedName>
    <definedName name="_xlnm.Print_Titles" localSheetId="3">'c - Učebna výtvarné výchovy'!$80:$80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78"/>
  <c r="J23"/>
  <c r="J18"/>
  <c r="E18"/>
  <c r="F78"/>
  <c r="J17"/>
  <c r="J12"/>
  <c r="J75"/>
  <c r="E7"/>
  <c r="E71"/>
  <c i="3" r="J37"/>
  <c r="J36"/>
  <c i="1" r="AY56"/>
  <c i="3" r="J35"/>
  <c i="1" r="AX56"/>
  <c i="3"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78"/>
  <c r="J17"/>
  <c r="J12"/>
  <c r="J75"/>
  <c r="E7"/>
  <c r="E48"/>
  <c i="2" r="J37"/>
  <c r="J36"/>
  <c i="1" r="AY55"/>
  <c i="2" r="J35"/>
  <c i="1" r="AX55"/>
  <c i="2" r="BI87"/>
  <c r="BH87"/>
  <c r="BG87"/>
  <c r="BF87"/>
  <c r="T87"/>
  <c r="R87"/>
  <c r="P87"/>
  <c r="BI86"/>
  <c r="BH86"/>
  <c r="BG86"/>
  <c r="BF86"/>
  <c r="T86"/>
  <c r="R86"/>
  <c r="P86"/>
  <c r="BI85"/>
  <c r="BH85"/>
  <c r="BG85"/>
  <c r="BF85"/>
  <c r="T85"/>
  <c r="R85"/>
  <c r="P85"/>
  <c r="BI84"/>
  <c r="BH84"/>
  <c r="BG84"/>
  <c r="BF84"/>
  <c r="T84"/>
  <c r="R84"/>
  <c r="P84"/>
  <c r="J77"/>
  <c r="F77"/>
  <c r="F75"/>
  <c r="E73"/>
  <c r="J54"/>
  <c r="F54"/>
  <c r="F52"/>
  <c r="E50"/>
  <c r="J24"/>
  <c r="E24"/>
  <c r="J55"/>
  <c r="J23"/>
  <c r="J18"/>
  <c r="E18"/>
  <c r="F55"/>
  <c r="J17"/>
  <c r="J12"/>
  <c r="J52"/>
  <c r="E7"/>
  <c r="E71"/>
  <c i="1" r="L50"/>
  <c r="AM50"/>
  <c r="AM49"/>
  <c r="L49"/>
  <c r="AM47"/>
  <c r="L47"/>
  <c r="L45"/>
  <c r="L44"/>
  <c i="2" r="J85"/>
  <c i="3" r="J86"/>
  <c i="4" r="BK86"/>
  <c r="J86"/>
  <c i="2" r="BK84"/>
  <c r="BK86"/>
  <c i="4" r="J85"/>
  <c i="2" r="J87"/>
  <c i="3" r="BK84"/>
  <c i="4" r="BK85"/>
  <c i="2" r="J86"/>
  <c i="3" r="BK85"/>
  <c r="BK86"/>
  <c i="4" r="BK84"/>
  <c i="1" r="AS54"/>
  <c i="2" r="J84"/>
  <c i="3" r="J84"/>
  <c i="4" r="J84"/>
  <c i="2" r="BK85"/>
  <c r="BK87"/>
  <c i="3" r="J85"/>
  <c i="2" l="1" r="T83"/>
  <c r="T82"/>
  <c r="T81"/>
  <c i="3" r="P83"/>
  <c r="P82"/>
  <c r="P81"/>
  <c i="1" r="AU56"/>
  <c i="2" r="BK83"/>
  <c r="J83"/>
  <c r="J61"/>
  <c r="P83"/>
  <c r="P82"/>
  <c r="P81"/>
  <c i="1" r="AU55"/>
  <c i="4" r="BK83"/>
  <c r="J83"/>
  <c r="J61"/>
  <c i="3" r="T83"/>
  <c r="T82"/>
  <c r="T81"/>
  <c i="4" r="P83"/>
  <c r="P82"/>
  <c r="P81"/>
  <c i="1" r="AU57"/>
  <c i="3" r="BK83"/>
  <c r="J83"/>
  <c r="J61"/>
  <c i="4" r="R83"/>
  <c r="R82"/>
  <c r="R81"/>
  <c i="2" r="R83"/>
  <c r="R82"/>
  <c r="R81"/>
  <c i="3" r="R83"/>
  <c r="R82"/>
  <c r="R81"/>
  <c i="4" r="T83"/>
  <c r="T82"/>
  <c r="T81"/>
  <c r="BE84"/>
  <c r="J52"/>
  <c r="J55"/>
  <c r="BE85"/>
  <c r="BE86"/>
  <c i="3" r="BK82"/>
  <c r="J82"/>
  <c r="J60"/>
  <c i="4" r="F55"/>
  <c r="E48"/>
  <c i="3" r="E71"/>
  <c r="J78"/>
  <c r="F55"/>
  <c r="BE84"/>
  <c r="BE86"/>
  <c i="2" r="BK82"/>
  <c r="J82"/>
  <c r="J60"/>
  <c i="3" r="J52"/>
  <c r="BE85"/>
  <c i="2" r="J75"/>
  <c r="F78"/>
  <c r="BE85"/>
  <c r="J78"/>
  <c r="BE84"/>
  <c r="BE86"/>
  <c r="E48"/>
  <c r="BE87"/>
  <c i="3" r="J34"/>
  <c i="1" r="AW56"/>
  <c i="4" r="J34"/>
  <c i="1" r="AW57"/>
  <c i="2" r="F35"/>
  <c i="1" r="BB55"/>
  <c i="3" r="F37"/>
  <c i="1" r="BD56"/>
  <c i="2" r="F37"/>
  <c i="1" r="BD55"/>
  <c i="4" r="F34"/>
  <c i="1" r="BA57"/>
  <c i="2" r="F34"/>
  <c i="1" r="BA55"/>
  <c i="2" r="F36"/>
  <c i="1" r="BC55"/>
  <c i="4" r="F35"/>
  <c i="1" r="BB57"/>
  <c i="3" r="F35"/>
  <c i="1" r="BB56"/>
  <c i="4" r="F36"/>
  <c i="1" r="BC57"/>
  <c i="2" r="J34"/>
  <c i="1" r="AW55"/>
  <c i="4" r="F37"/>
  <c i="1" r="BD57"/>
  <c i="3" r="F34"/>
  <c i="1" r="BA56"/>
  <c i="3" r="F36"/>
  <c i="1" r="BC56"/>
  <c i="4" l="1" r="BK82"/>
  <c r="J82"/>
  <c r="J60"/>
  <c i="3" r="BK81"/>
  <c r="J81"/>
  <c i="2" r="BK81"/>
  <c r="J81"/>
  <c r="J59"/>
  <c i="1" r="AU54"/>
  <c i="2" r="J33"/>
  <c i="1" r="AV55"/>
  <c r="AT55"/>
  <c i="3" r="J30"/>
  <c i="1" r="AG56"/>
  <c i="4" r="J33"/>
  <c i="1" r="AV57"/>
  <c r="AT57"/>
  <c i="3" r="F33"/>
  <c i="1" r="AZ56"/>
  <c r="BC54"/>
  <c r="AY54"/>
  <c i="2" r="F33"/>
  <c i="1" r="AZ55"/>
  <c r="BA54"/>
  <c r="AW54"/>
  <c r="AK30"/>
  <c r="BB54"/>
  <c r="W31"/>
  <c i="3" r="J33"/>
  <c i="1" r="AV56"/>
  <c r="AT56"/>
  <c r="BD54"/>
  <c r="W33"/>
  <c i="4" r="F33"/>
  <c i="1" r="AZ57"/>
  <c i="4" l="1" r="BK81"/>
  <c r="J81"/>
  <c r="J59"/>
  <c i="1" r="AN56"/>
  <c i="3" r="J59"/>
  <c r="J39"/>
  <c i="2" r="J30"/>
  <c i="1" r="AG55"/>
  <c r="AZ54"/>
  <c r="W29"/>
  <c r="W32"/>
  <c r="AX54"/>
  <c r="W30"/>
  <c i="2" l="1" r="J39"/>
  <c i="1" r="AN55"/>
  <c i="4" r="J30"/>
  <c i="1" r="AG57"/>
  <c r="AG54"/>
  <c r="AK26"/>
  <c r="AV54"/>
  <c r="AK29"/>
  <c r="AK35"/>
  <c i="4" l="1" r="J39"/>
  <c i="1" r="AN57"/>
  <c r="AT54"/>
  <c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<sst xmlns="http://schemas.openxmlformats.org/spreadsheetml/2006/main">
  <si>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</si>
  <si>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</si>
  <si>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</si>
  <si>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</si>
  <si>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</si>
  <si>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{efb0cff9-a0f8-48df-804f-63a8230ac63a}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</si>
  <si>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</si>
  <si>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</si>
  <si>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</si>
  <si>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</si>
  <si>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</si>
  <si>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</si>
  <si>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</si>
  <si>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</si>
  <si>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01b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</si>
  <si>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</si>
  <si>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</si>
  <si>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Odborné učebny - ZŠ Bílina(IT)</t>
  </si>
  <si>
    <t>KSO:</t>
  </si>
  <si>
    <t/>
  </si>
  <si>
    <t>CC-CZ:</t>
  </si>
  <si>
    <t>Místo:</t>
  </si>
  <si>
    <t>parc.č.: 1785,1783</t>
  </si>
  <si>
    <t>Datum:</t>
  </si>
  <si>
    <t>3. 3. 2025</t>
  </si>
  <si>
    <t>Zadavatel:</t>
  </si>
  <si>
    <t>IČ:</t>
  </si>
  <si>
    <t>002666230</t>
  </si>
  <si>
    <t>město Bílina</t>
  </si>
  <si>
    <t>DIČ:</t>
  </si>
  <si>
    <t>Účastník:</t>
  </si>
  <si>
    <t>Vyplň údaj</t>
  </si>
  <si>
    <t>Projektant:</t>
  </si>
  <si>
    <t>05360889</t>
  </si>
  <si>
    <t>MPtechnik s.r.o.</t>
  </si>
  <si>
    <t xml:space="preserve">CZ05360889     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</si>
  <si>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</si>
  <si>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</si>
  <si>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</si>
  <si>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</si>
  <si>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</si>
  <si>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</si>
  <si>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</si>
  <si>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</si>
  <si>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</si>
  <si>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</si>
  <si>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</si>
  <si>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</si>
  <si>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</si>
  <si>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</si>
  <si>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</si>
  <si>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</si>
  <si>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</si>
  <si>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</si>
  <si>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</si>
  <si>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</si>
  <si>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</si>
  <si>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</si>
  <si>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</si>
  <si>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</si>
  <si>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</si>
  <si>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</si>
  <si>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</si>
  <si>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</si>
  <si>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</si>
  <si>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</si>
  <si>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</si>
  <si>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</si>
  <si>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</si>
  <si>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</si>
  <si>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</si>
  <si>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</si>
  <si>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</si>
  <si>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</si>
  <si>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</si>
  <si>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</si>
  <si>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</si>
  <si>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</si>
  <si>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</si>
  <si>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</si>
  <si>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</si>
  <si>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Učebna informatiky</t>
  </si>
  <si>
    <t>STA</t>
  </si>
  <si>
    <t>1</t>
  </si>
  <si>
    <t>{f1bdd511-edc7-437a-8c88-078f975e42e4}</t>
  </si>
  <si>
    <t>2</t>
  </si>
  <si>
    <t>b</t>
  </si>
  <si>
    <t>Učebna a kabinet dílen</t>
  </si>
  <si>
    <t>{3fc3d36e-fff1-4cc3-be65-20f58e991bbf}</t>
  </si>
  <si>
    <t>c</t>
  </si>
  <si>
    <t>Učebna výtvarné výchovy</t>
  </si>
  <si>
    <t>{6b01f7ca-9a89-4d80-bd04-53e4bd8a9dcc}</t>
  </si>
  <si>
    <t>KRYCÍ LIST SOUPISU PRACÍ</t>
  </si>
  <si>
    <t>Objekt:</t>
  </si>
  <si>
    <t>a - Učebna informatiky</t>
  </si>
  <si>
    <t>REKAPITULACE ČLENĚNÍ SOUPISU PRACÍ</t>
  </si>
  <si>
    <t>Kód dílu - Popis</t>
  </si>
  <si>
    <t>Cena celkem [CZK]</t>
  </si>
  <si>
    <t>-1</t>
  </si>
  <si>
    <t>PSV - Práce a dodávky PSV</t>
  </si>
  <si>
    <t xml:space="preserve">    742 - Elektroinstalace - slaboproud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</si>
  <si>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</si>
  <si>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</si>
  <si>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</si>
  <si>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</si>
  <si>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</si>
  <si>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</si>
  <si>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</si>
  <si>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</si>
  <si>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</si>
  <si>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</si>
  <si>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</si>
  <si>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</si>
  <si>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</si>
  <si>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PSV</t>
  </si>
  <si>
    <t>Práce a dodávky PSV</t>
  </si>
  <si>
    <t>ROZPOCET</t>
  </si>
  <si>
    <t>742</t>
  </si>
  <si>
    <t>Elektroinstalace - slaboproud</t>
  </si>
  <si>
    <t>20</t>
  </si>
  <si>
    <t>K</t>
  </si>
  <si>
    <t>742.1R</t>
  </si>
  <si>
    <t>D+M PC sestava - žák</t>
  </si>
  <si>
    <t>ks</t>
  </si>
  <si>
    <t>16</t>
  </si>
  <si>
    <t>1491934230</t>
  </si>
  <si>
    <t>742.2R</t>
  </si>
  <si>
    <t>D+M PC sestava - učitel</t>
  </si>
  <si>
    <t>1543879272</t>
  </si>
  <si>
    <t>22</t>
  </si>
  <si>
    <t>742.3R</t>
  </si>
  <si>
    <t>D+M LCD monitor 24"</t>
  </si>
  <si>
    <t>-1415302427</t>
  </si>
  <si>
    <t>29</t>
  </si>
  <si>
    <t>HZS2232</t>
  </si>
  <si>
    <t>Hodinové zúčtovací sazby profesí PSV provádění stavebních instalací elektrikář odborný</t>
  </si>
  <si>
    <t>hod</t>
  </si>
  <si>
    <t>CS ÚRS 2025 01</t>
  </si>
  <si>
    <t>512</t>
  </si>
  <si>
    <t>-959410844</t>
  </si>
  <si>
    <t>Online PSC</t>
  </si>
  <si>
    <t>https://podminky.urs.cz/item/CS_URS_2025_01/HZS2232</t>
  </si>
  <si>
    <t>VV</t>
  </si>
  <si>
    <t>montáž sestavy PC 27ks</t>
  </si>
  <si>
    <t>74</t>
  </si>
  <si>
    <t>b - Učebna a kabinet dílen</t>
  </si>
  <si>
    <t>65</t>
  </si>
  <si>
    <t>1498187432</t>
  </si>
  <si>
    <t>67</t>
  </si>
  <si>
    <t>M</t>
  </si>
  <si>
    <t>Trip.1R</t>
  </si>
  <si>
    <t>Interaktivní sestava TRIPTYCH 2 000 x 1 200 mm</t>
  </si>
  <si>
    <t>32</t>
  </si>
  <si>
    <t>-1667245627</t>
  </si>
  <si>
    <t>66</t>
  </si>
  <si>
    <t>-1571340487</t>
  </si>
  <si>
    <t>montáž sestavy PC 1ks</t>
  </si>
  <si>
    <t>10</t>
  </si>
  <si>
    <t>c - Učebna výtvarné výchovy</t>
  </si>
  <si>
    <t>35</t>
  </si>
  <si>
    <t>-1871939568</t>
  </si>
  <si>
    <t>36</t>
  </si>
  <si>
    <t>-1942897215</t>
  </si>
  <si>
    <t>37</t>
  </si>
  <si>
    <t>1350594324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</si>
</sst>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7" fillId="0" borderId="0" applyNumberFormat="0" applyFill="0" applyBorder="0" applyAlignment="0" applyProtection="0"/>
  </cellStyleXfs>
  <cellXfs count="25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6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1" xfId="0" applyFont="1" applyBorder="1" applyAlignment="1">
      <alignment horizontal="center" vertical="center"/>
    </xf>
    <xf numFmtId="0" fontId="18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19" fillId="0" borderId="14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19" fillId="0" borderId="14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0" fillId="4" borderId="6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7" xfId="0" applyFont="1" applyFill="1" applyBorder="1" applyAlignment="1" applyProtection="1">
      <alignment horizontal="right" vertical="center"/>
    </xf>
    <xf numFmtId="0" fontId="20" fillId="4" borderId="8" xfId="0" applyFont="1" applyFill="1" applyBorder="1" applyAlignment="1" applyProtection="1">
      <alignment horizontal="center" vertical="center"/>
    </xf>
    <xf numFmtId="0" fontId="21" fillId="0" borderId="16" xfId="0" applyFont="1" applyBorder="1" applyAlignment="1" applyProtection="1">
      <alignment horizontal="center" vertical="center" wrapText="1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8" fillId="0" borderId="14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7" fillId="0" borderId="14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19" xfId="0" applyNumberFormat="1" applyFont="1" applyBorder="1" applyAlignment="1" applyProtection="1">
      <alignment vertical="center"/>
    </xf>
    <xf numFmtId="4" fontId="27" fillId="0" borderId="20" xfId="0" applyNumberFormat="1" applyFont="1" applyBorder="1" applyAlignment="1" applyProtection="1">
      <alignment vertical="center"/>
    </xf>
    <xf numFmtId="166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0" fillId="4" borderId="16" xfId="0" applyFont="1" applyFill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0" fillId="0" borderId="12" xfId="0" applyNumberFormat="1" applyFont="1" applyBorder="1" applyAlignment="1" applyProtection="1"/>
    <xf numFmtId="166" fontId="30" fillId="0" borderId="13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0" fillId="0" borderId="22" xfId="0" applyFont="1" applyBorder="1" applyAlignment="1" applyProtection="1">
      <alignment horizontal="center" vertical="center"/>
    </xf>
    <xf numFmtId="49" fontId="20" fillId="0" borderId="22" xfId="0" applyNumberFormat="1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left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167" fontId="20" fillId="0" borderId="22" xfId="0" applyNumberFormat="1" applyFont="1" applyBorder="1" applyAlignment="1" applyProtection="1">
      <alignment vertical="center"/>
    </xf>
    <xf numFmtId="4" fontId="20" fillId="2" borderId="22" xfId="0" applyNumberFormat="1" applyFont="1" applyFill="1" applyBorder="1" applyAlignment="1" applyProtection="1">
      <alignment vertical="center"/>
      <protection locked="0"/>
    </xf>
    <xf numFmtId="4" fontId="20" fillId="0" borderId="22" xfId="0" applyNumberFormat="1" applyFont="1" applyBorder="1" applyAlignment="1" applyProtection="1">
      <alignment vertical="center"/>
    </xf>
    <xf numFmtId="0" fontId="21" fillId="2" borderId="14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5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2" fillId="0" borderId="0" xfId="0" applyFont="1" applyAlignment="1" applyProtection="1">
      <alignment horizontal="left" vertical="center"/>
    </xf>
    <xf numFmtId="0" fontId="33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4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5" fillId="0" borderId="22" xfId="0" applyFont="1" applyBorder="1" applyAlignment="1" applyProtection="1">
      <alignment horizontal="center" vertical="center"/>
    </xf>
    <xf numFmtId="49" fontId="35" fillId="0" borderId="22" xfId="0" applyNumberFormat="1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left" vertical="center" wrapText="1"/>
    </xf>
    <xf numFmtId="0" fontId="35" fillId="0" borderId="22" xfId="0" applyFont="1" applyBorder="1" applyAlignment="1" applyProtection="1">
      <alignment horizontal="center" vertical="center" wrapText="1"/>
    </xf>
    <xf numFmtId="167" fontId="35" fillId="0" borderId="22" xfId="0" applyNumberFormat="1" applyFont="1" applyBorder="1" applyAlignment="1" applyProtection="1">
      <alignment vertical="center"/>
    </xf>
    <xf numFmtId="4" fontId="35" fillId="2" borderId="22" xfId="0" applyNumberFormat="1" applyFont="1" applyFill="1" applyBorder="1" applyAlignment="1" applyProtection="1">
      <alignment vertical="center"/>
      <protection locked="0"/>
    </xf>
    <xf numFmtId="4" fontId="35" fillId="0" borderId="22" xfId="0" applyNumberFormat="1" applyFont="1" applyBorder="1" applyAlignment="1" applyProtection="1">
      <alignment vertical="center"/>
    </xf>
    <xf numFmtId="0" fontId="36" fillId="0" borderId="3" xfId="0" applyFont="1" applyBorder="1" applyAlignment="1">
      <alignment vertical="center"/>
    </xf>
    <xf numFmtId="0" fontId="35" fillId="2" borderId="14" xfId="0" applyFont="1" applyFill="1" applyBorder="1" applyAlignment="1" applyProtection="1">
      <alignment horizontal="left" vertical="center"/>
      <protection locked="0"/>
    </xf>
    <xf numFmtId="0" fontId="35" fillId="0" borderId="0" xfId="0" applyFont="1" applyBorder="1" applyAlignment="1" applyProtection="1">
      <alignment horizontal="center"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HZS2232" TargetMode="External" /><Relationship Id="rId2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HZS2232" TargetMode="External" /><Relationship Id="rId2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HZS2232" TargetMode="External" /><Relationship Id="rId2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5" t="s">
        <v>0</v>
      </c>
      <c r="AZ1" s="15" t="s">
        <v>1</v>
      </c>
      <c r="BA1" s="15" t="s">
        <v>2</v>
      </c>
      <c r="BB1" s="15" t="s">
        <v>3</v>
      </c>
      <c r="BT1" s="15" t="s">
        <v>4</v>
      </c>
      <c r="BU1" s="15" t="s">
        <v>4</v>
      </c>
      <c r="BV1" s="15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6" t="s">
        <v>6</v>
      </c>
      <c r="BT2" s="16" t="s">
        <v>7</v>
      </c>
    </row>
    <row r="3" s="1" customFormat="1" ht="6.96" customHeight="1">
      <c r="B3" s="17"/>
      <c r="C3" s="18"/>
      <c r="D3" s="18"/>
      <c r="E3" s="18"/>
      <c r="F3" s="18"/>
      <c r="G3" s="18"/>
      <c r="H3" s="18"/>
      <c r="I3" s="18"/>
      <c r="J3" s="18"/>
      <c r="K3" s="18"/>
      <c r="L3" s="18"/>
      <c r="M3" s="18"/>
      <c r="N3" s="18"/>
      <c r="O3" s="18"/>
      <c r="P3" s="18"/>
      <c r="Q3" s="18"/>
      <c r="R3" s="18"/>
      <c r="S3" s="18"/>
      <c r="T3" s="18"/>
      <c r="U3" s="18"/>
      <c r="V3" s="18"/>
      <c r="W3" s="18"/>
      <c r="X3" s="18"/>
      <c r="Y3" s="18"/>
      <c r="Z3" s="18"/>
      <c r="AA3" s="18"/>
      <c r="AB3" s="18"/>
      <c r="AC3" s="18"/>
      <c r="AD3" s="18"/>
      <c r="AE3" s="18"/>
      <c r="AF3" s="18"/>
      <c r="AG3" s="18"/>
      <c r="AH3" s="18"/>
      <c r="AI3" s="18"/>
      <c r="AJ3" s="18"/>
      <c r="AK3" s="18"/>
      <c r="AL3" s="18"/>
      <c r="AM3" s="18"/>
      <c r="AN3" s="18"/>
      <c r="AO3" s="18"/>
      <c r="AP3" s="18"/>
      <c r="AQ3" s="18"/>
      <c r="AR3" s="19"/>
      <c r="BS3" s="16" t="s">
        <v>6</v>
      </c>
      <c r="BT3" s="16" t="s">
        <v>8</v>
      </c>
    </row>
    <row r="4" s="1" customFormat="1" ht="24.96" customHeight="1">
      <c r="B4" s="20"/>
      <c r="C4" s="21"/>
      <c r="D4" s="22" t="s">
        <v>9</v>
      </c>
      <c r="E4" s="21"/>
      <c r="F4" s="21"/>
      <c r="G4" s="21"/>
      <c r="H4" s="21"/>
      <c r="I4" s="21"/>
      <c r="J4" s="21"/>
      <c r="K4" s="21"/>
      <c r="L4" s="21"/>
      <c r="M4" s="21"/>
      <c r="N4" s="21"/>
      <c r="O4" s="21"/>
      <c r="P4" s="21"/>
      <c r="Q4" s="21"/>
      <c r="R4" s="21"/>
      <c r="S4" s="21"/>
      <c r="T4" s="21"/>
      <c r="U4" s="21"/>
      <c r="V4" s="21"/>
      <c r="W4" s="21"/>
      <c r="X4" s="21"/>
      <c r="Y4" s="21"/>
      <c r="Z4" s="21"/>
      <c r="AA4" s="21"/>
      <c r="AB4" s="21"/>
      <c r="AC4" s="21"/>
      <c r="AD4" s="21"/>
      <c r="AE4" s="21"/>
      <c r="AF4" s="21"/>
      <c r="AG4" s="21"/>
      <c r="AH4" s="21"/>
      <c r="AI4" s="21"/>
      <c r="AJ4" s="21"/>
      <c r="AK4" s="21"/>
      <c r="AL4" s="21"/>
      <c r="AM4" s="21"/>
      <c r="AN4" s="21"/>
      <c r="AO4" s="21"/>
      <c r="AP4" s="21"/>
      <c r="AQ4" s="21"/>
      <c r="AR4" s="19"/>
      <c r="AS4" s="23" t="s">
        <v>10</v>
      </c>
      <c r="BE4" s="24" t="s">
        <v>11</v>
      </c>
      <c r="BS4" s="16" t="s">
        <v>12</v>
      </c>
    </row>
    <row r="5" s="1" customFormat="1" ht="12" customHeight="1">
      <c r="B5" s="20"/>
      <c r="C5" s="21"/>
      <c r="D5" s="25" t="s">
        <v>13</v>
      </c>
      <c r="E5" s="21"/>
      <c r="F5" s="21"/>
      <c r="G5" s="21"/>
      <c r="H5" s="21"/>
      <c r="I5" s="21"/>
      <c r="J5" s="21"/>
      <c r="K5" s="26" t="s">
        <v>14</v>
      </c>
      <c r="L5" s="21"/>
      <c r="M5" s="21"/>
      <c r="N5" s="21"/>
      <c r="O5" s="21"/>
      <c r="P5" s="21"/>
      <c r="Q5" s="21"/>
      <c r="R5" s="21"/>
      <c r="S5" s="21"/>
      <c r="T5" s="21"/>
      <c r="U5" s="21"/>
      <c r="V5" s="21"/>
      <c r="W5" s="21"/>
      <c r="X5" s="21"/>
      <c r="Y5" s="21"/>
      <c r="Z5" s="21"/>
      <c r="AA5" s="21"/>
      <c r="AB5" s="21"/>
      <c r="AC5" s="21"/>
      <c r="AD5" s="21"/>
      <c r="AE5" s="21"/>
      <c r="AF5" s="21"/>
      <c r="AG5" s="21"/>
      <c r="AH5" s="21"/>
      <c r="AI5" s="21"/>
      <c r="AJ5" s="21"/>
      <c r="AK5" s="21"/>
      <c r="AL5" s="21"/>
      <c r="AM5" s="21"/>
      <c r="AN5" s="21"/>
      <c r="AO5" s="21"/>
      <c r="AP5" s="21"/>
      <c r="AQ5" s="21"/>
      <c r="AR5" s="19"/>
      <c r="BE5" s="27" t="s">
        <v>15</v>
      </c>
      <c r="BS5" s="16" t="s">
        <v>6</v>
      </c>
    </row>
    <row r="6" s="1" customFormat="1" ht="36.96" customHeight="1">
      <c r="B6" s="20"/>
      <c r="C6" s="21"/>
      <c r="D6" s="28" t="s">
        <v>16</v>
      </c>
      <c r="E6" s="21"/>
      <c r="F6" s="21"/>
      <c r="G6" s="21"/>
      <c r="H6" s="21"/>
      <c r="I6" s="21"/>
      <c r="J6" s="21"/>
      <c r="K6" s="29" t="s">
        <v>17</v>
      </c>
      <c r="L6" s="21"/>
      <c r="M6" s="21"/>
      <c r="N6" s="21"/>
      <c r="O6" s="21"/>
      <c r="P6" s="21"/>
      <c r="Q6" s="21"/>
      <c r="R6" s="21"/>
      <c r="S6" s="21"/>
      <c r="T6" s="21"/>
      <c r="U6" s="21"/>
      <c r="V6" s="21"/>
      <c r="W6" s="21"/>
      <c r="X6" s="21"/>
      <c r="Y6" s="21"/>
      <c r="Z6" s="21"/>
      <c r="AA6" s="21"/>
      <c r="AB6" s="21"/>
      <c r="AC6" s="21"/>
      <c r="AD6" s="21"/>
      <c r="AE6" s="21"/>
      <c r="AF6" s="21"/>
      <c r="AG6" s="21"/>
      <c r="AH6" s="21"/>
      <c r="AI6" s="21"/>
      <c r="AJ6" s="21"/>
      <c r="AK6" s="21"/>
      <c r="AL6" s="21"/>
      <c r="AM6" s="21"/>
      <c r="AN6" s="21"/>
      <c r="AO6" s="21"/>
      <c r="AP6" s="21"/>
      <c r="AQ6" s="21"/>
      <c r="AR6" s="19"/>
      <c r="BE6" s="30"/>
      <c r="BS6" s="16" t="s">
        <v>6</v>
      </c>
    </row>
    <row r="7" s="1" customFormat="1" ht="12" customHeight="1">
      <c r="B7" s="20"/>
      <c r="C7" s="21"/>
      <c r="D7" s="31" t="s">
        <v>18</v>
      </c>
      <c r="E7" s="21"/>
      <c r="F7" s="21"/>
      <c r="G7" s="21"/>
      <c r="H7" s="21"/>
      <c r="I7" s="21"/>
      <c r="J7" s="21"/>
      <c r="K7" s="26" t="s">
        <v>19</v>
      </c>
      <c r="L7" s="21"/>
      <c r="M7" s="21"/>
      <c r="N7" s="21"/>
      <c r="O7" s="21"/>
      <c r="P7" s="21"/>
      <c r="Q7" s="21"/>
      <c r="R7" s="21"/>
      <c r="S7" s="21"/>
      <c r="T7" s="21"/>
      <c r="U7" s="21"/>
      <c r="V7" s="21"/>
      <c r="W7" s="21"/>
      <c r="X7" s="21"/>
      <c r="Y7" s="21"/>
      <c r="Z7" s="21"/>
      <c r="AA7" s="21"/>
      <c r="AB7" s="21"/>
      <c r="AC7" s="21"/>
      <c r="AD7" s="21"/>
      <c r="AE7" s="21"/>
      <c r="AF7" s="21"/>
      <c r="AG7" s="21"/>
      <c r="AH7" s="21"/>
      <c r="AI7" s="21"/>
      <c r="AJ7" s="21"/>
      <c r="AK7" s="31" t="s">
        <v>20</v>
      </c>
      <c r="AL7" s="21"/>
      <c r="AM7" s="21"/>
      <c r="AN7" s="26" t="s">
        <v>19</v>
      </c>
      <c r="AO7" s="21"/>
      <c r="AP7" s="21"/>
      <c r="AQ7" s="21"/>
      <c r="AR7" s="19"/>
      <c r="BE7" s="30"/>
      <c r="BS7" s="16" t="s">
        <v>6</v>
      </c>
    </row>
    <row r="8" s="1" customFormat="1" ht="12" customHeight="1">
      <c r="B8" s="20"/>
      <c r="C8" s="21"/>
      <c r="D8" s="31" t="s">
        <v>21</v>
      </c>
      <c r="E8" s="21"/>
      <c r="F8" s="21"/>
      <c r="G8" s="21"/>
      <c r="H8" s="21"/>
      <c r="I8" s="21"/>
      <c r="J8" s="21"/>
      <c r="K8" s="26" t="s">
        <v>22</v>
      </c>
      <c r="L8" s="21"/>
      <c r="M8" s="21"/>
      <c r="N8" s="21"/>
      <c r="O8" s="21"/>
      <c r="P8" s="21"/>
      <c r="Q8" s="21"/>
      <c r="R8" s="21"/>
      <c r="S8" s="21"/>
      <c r="T8" s="21"/>
      <c r="U8" s="21"/>
      <c r="V8" s="21"/>
      <c r="W8" s="21"/>
      <c r="X8" s="21"/>
      <c r="Y8" s="21"/>
      <c r="Z8" s="21"/>
      <c r="AA8" s="21"/>
      <c r="AB8" s="21"/>
      <c r="AC8" s="21"/>
      <c r="AD8" s="21"/>
      <c r="AE8" s="21"/>
      <c r="AF8" s="21"/>
      <c r="AG8" s="21"/>
      <c r="AH8" s="21"/>
      <c r="AI8" s="21"/>
      <c r="AJ8" s="21"/>
      <c r="AK8" s="31" t="s">
        <v>23</v>
      </c>
      <c r="AL8" s="21"/>
      <c r="AM8" s="21"/>
      <c r="AN8" s="32" t="s">
        <v>24</v>
      </c>
      <c r="AO8" s="21"/>
      <c r="AP8" s="21"/>
      <c r="AQ8" s="21"/>
      <c r="AR8" s="19"/>
      <c r="BE8" s="30"/>
      <c r="BS8" s="16" t="s">
        <v>6</v>
      </c>
    </row>
    <row r="9" s="1" customFormat="1" ht="14.4" customHeight="1">
      <c r="B9" s="20"/>
      <c r="C9" s="21"/>
      <c r="D9" s="21"/>
      <c r="E9" s="21"/>
      <c r="F9" s="21"/>
      <c r="G9" s="21"/>
      <c r="H9" s="21"/>
      <c r="I9" s="21"/>
      <c r="J9" s="21"/>
      <c r="K9" s="21"/>
      <c r="L9" s="21"/>
      <c r="M9" s="21"/>
      <c r="N9" s="21"/>
      <c r="O9" s="21"/>
      <c r="P9" s="21"/>
      <c r="Q9" s="21"/>
      <c r="R9" s="21"/>
      <c r="S9" s="21"/>
      <c r="T9" s="21"/>
      <c r="U9" s="21"/>
      <c r="V9" s="21"/>
      <c r="W9" s="21"/>
      <c r="X9" s="21"/>
      <c r="Y9" s="21"/>
      <c r="Z9" s="21"/>
      <c r="AA9" s="21"/>
      <c r="AB9" s="21"/>
      <c r="AC9" s="21"/>
      <c r="AD9" s="21"/>
      <c r="AE9" s="21"/>
      <c r="AF9" s="21"/>
      <c r="AG9" s="21"/>
      <c r="AH9" s="21"/>
      <c r="AI9" s="21"/>
      <c r="AJ9" s="21"/>
      <c r="AK9" s="21"/>
      <c r="AL9" s="21"/>
      <c r="AM9" s="21"/>
      <c r="AN9" s="21"/>
      <c r="AO9" s="21"/>
      <c r="AP9" s="21"/>
      <c r="AQ9" s="21"/>
      <c r="AR9" s="19"/>
      <c r="BE9" s="30"/>
      <c r="BS9" s="16" t="s">
        <v>6</v>
      </c>
    </row>
    <row r="10" s="1" customFormat="1" ht="12" customHeight="1">
      <c r="B10" s="20"/>
      <c r="C10" s="21"/>
      <c r="D10" s="31" t="s">
        <v>25</v>
      </c>
      <c r="E10" s="21"/>
      <c r="F10" s="21"/>
      <c r="G10" s="21"/>
      <c r="H10" s="21"/>
      <c r="I10" s="21"/>
      <c r="J10" s="21"/>
      <c r="K10" s="21"/>
      <c r="L10" s="21"/>
      <c r="M10" s="21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1"/>
      <c r="Z10" s="21"/>
      <c r="AA10" s="21"/>
      <c r="AB10" s="21"/>
      <c r="AC10" s="21"/>
      <c r="AD10" s="21"/>
      <c r="AE10" s="21"/>
      <c r="AF10" s="21"/>
      <c r="AG10" s="21"/>
      <c r="AH10" s="21"/>
      <c r="AI10" s="21"/>
      <c r="AJ10" s="21"/>
      <c r="AK10" s="31" t="s">
        <v>26</v>
      </c>
      <c r="AL10" s="21"/>
      <c r="AM10" s="21"/>
      <c r="AN10" s="26" t="s">
        <v>27</v>
      </c>
      <c r="AO10" s="21"/>
      <c r="AP10" s="21"/>
      <c r="AQ10" s="21"/>
      <c r="AR10" s="19"/>
      <c r="BE10" s="30"/>
      <c r="BS10" s="16" t="s">
        <v>6</v>
      </c>
    </row>
    <row r="11" s="1" customFormat="1" ht="18.48" customHeight="1">
      <c r="B11" s="20"/>
      <c r="C11" s="21"/>
      <c r="D11" s="21"/>
      <c r="E11" s="26" t="s">
        <v>28</v>
      </c>
      <c r="F11" s="21"/>
      <c r="G11" s="21"/>
      <c r="H11" s="21"/>
      <c r="I11" s="21"/>
      <c r="J11" s="21"/>
      <c r="K11" s="21"/>
      <c r="L11" s="21"/>
      <c r="M11" s="21"/>
      <c r="N11" s="21"/>
      <c r="O11" s="21"/>
      <c r="P11" s="21"/>
      <c r="Q11" s="21"/>
      <c r="R11" s="21"/>
      <c r="S11" s="21"/>
      <c r="T11" s="21"/>
      <c r="U11" s="21"/>
      <c r="V11" s="21"/>
      <c r="W11" s="21"/>
      <c r="X11" s="21"/>
      <c r="Y11" s="21"/>
      <c r="Z11" s="21"/>
      <c r="AA11" s="21"/>
      <c r="AB11" s="21"/>
      <c r="AC11" s="21"/>
      <c r="AD11" s="21"/>
      <c r="AE11" s="21"/>
      <c r="AF11" s="21"/>
      <c r="AG11" s="21"/>
      <c r="AH11" s="21"/>
      <c r="AI11" s="21"/>
      <c r="AJ11" s="21"/>
      <c r="AK11" s="31" t="s">
        <v>29</v>
      </c>
      <c r="AL11" s="21"/>
      <c r="AM11" s="21"/>
      <c r="AN11" s="26" t="s">
        <v>19</v>
      </c>
      <c r="AO11" s="21"/>
      <c r="AP11" s="21"/>
      <c r="AQ11" s="21"/>
      <c r="AR11" s="19"/>
      <c r="BE11" s="30"/>
      <c r="BS11" s="16" t="s">
        <v>6</v>
      </c>
    </row>
    <row r="12" s="1" customFormat="1" ht="6.96" customHeight="1">
      <c r="B12" s="20"/>
      <c r="C12" s="21"/>
      <c r="D12" s="21"/>
      <c r="E12" s="21"/>
      <c r="F12" s="21"/>
      <c r="G12" s="21"/>
      <c r="H12" s="21"/>
      <c r="I12" s="21"/>
      <c r="J12" s="21"/>
      <c r="K12" s="21"/>
      <c r="L12" s="21"/>
      <c r="M12" s="21"/>
      <c r="N12" s="21"/>
      <c r="O12" s="21"/>
      <c r="P12" s="21"/>
      <c r="Q12" s="21"/>
      <c r="R12" s="21"/>
      <c r="S12" s="21"/>
      <c r="T12" s="21"/>
      <c r="U12" s="21"/>
      <c r="V12" s="21"/>
      <c r="W12" s="21"/>
      <c r="X12" s="21"/>
      <c r="Y12" s="21"/>
      <c r="Z12" s="21"/>
      <c r="AA12" s="21"/>
      <c r="AB12" s="21"/>
      <c r="AC12" s="21"/>
      <c r="AD12" s="21"/>
      <c r="AE12" s="21"/>
      <c r="AF12" s="21"/>
      <c r="AG12" s="21"/>
      <c r="AH12" s="21"/>
      <c r="AI12" s="21"/>
      <c r="AJ12" s="21"/>
      <c r="AK12" s="21"/>
      <c r="AL12" s="21"/>
      <c r="AM12" s="21"/>
      <c r="AN12" s="21"/>
      <c r="AO12" s="21"/>
      <c r="AP12" s="21"/>
      <c r="AQ12" s="21"/>
      <c r="AR12" s="19"/>
      <c r="BE12" s="30"/>
      <c r="BS12" s="16" t="s">
        <v>6</v>
      </c>
    </row>
    <row r="13" s="1" customFormat="1" ht="12" customHeight="1">
      <c r="B13" s="20"/>
      <c r="C13" s="21"/>
      <c r="D13" s="31" t="s">
        <v>30</v>
      </c>
      <c r="E13" s="21"/>
      <c r="F13" s="21"/>
      <c r="G13" s="21"/>
      <c r="H13" s="21"/>
      <c r="I13" s="21"/>
      <c r="J13" s="21"/>
      <c r="K13" s="21"/>
      <c r="L13" s="21"/>
      <c r="M13" s="21"/>
      <c r="N13" s="21"/>
      <c r="O13" s="21"/>
      <c r="P13" s="21"/>
      <c r="Q13" s="21"/>
      <c r="R13" s="21"/>
      <c r="S13" s="21"/>
      <c r="T13" s="21"/>
      <c r="U13" s="21"/>
      <c r="V13" s="21"/>
      <c r="W13" s="21"/>
      <c r="X13" s="21"/>
      <c r="Y13" s="21"/>
      <c r="Z13" s="21"/>
      <c r="AA13" s="21"/>
      <c r="AB13" s="21"/>
      <c r="AC13" s="21"/>
      <c r="AD13" s="21"/>
      <c r="AE13" s="21"/>
      <c r="AF13" s="21"/>
      <c r="AG13" s="21"/>
      <c r="AH13" s="21"/>
      <c r="AI13" s="21"/>
      <c r="AJ13" s="21"/>
      <c r="AK13" s="31" t="s">
        <v>26</v>
      </c>
      <c r="AL13" s="21"/>
      <c r="AM13" s="21"/>
      <c r="AN13" s="33" t="s">
        <v>31</v>
      </c>
      <c r="AO13" s="21"/>
      <c r="AP13" s="21"/>
      <c r="AQ13" s="21"/>
      <c r="AR13" s="19"/>
      <c r="BE13" s="30"/>
      <c r="BS13" s="16" t="s">
        <v>6</v>
      </c>
    </row>
    <row r="14">
      <c r="B14" s="20"/>
      <c r="C14" s="21"/>
      <c r="D14" s="21"/>
      <c r="E14" s="33" t="s">
        <v>31</v>
      </c>
      <c r="F14" s="34"/>
      <c r="G14" s="34"/>
      <c r="H14" s="34"/>
      <c r="I14" s="34"/>
      <c r="J14" s="34"/>
      <c r="K14" s="34"/>
      <c r="L14" s="34"/>
      <c r="M14" s="34"/>
      <c r="N14" s="34"/>
      <c r="O14" s="34"/>
      <c r="P14" s="34"/>
      <c r="Q14" s="34"/>
      <c r="R14" s="34"/>
      <c r="S14" s="34"/>
      <c r="T14" s="34"/>
      <c r="U14" s="34"/>
      <c r="V14" s="34"/>
      <c r="W14" s="34"/>
      <c r="X14" s="34"/>
      <c r="Y14" s="34"/>
      <c r="Z14" s="34"/>
      <c r="AA14" s="34"/>
      <c r="AB14" s="34"/>
      <c r="AC14" s="34"/>
      <c r="AD14" s="34"/>
      <c r="AE14" s="34"/>
      <c r="AF14" s="34"/>
      <c r="AG14" s="34"/>
      <c r="AH14" s="34"/>
      <c r="AI14" s="34"/>
      <c r="AJ14" s="34"/>
      <c r="AK14" s="31" t="s">
        <v>29</v>
      </c>
      <c r="AL14" s="21"/>
      <c r="AM14" s="21"/>
      <c r="AN14" s="33" t="s">
        <v>31</v>
      </c>
      <c r="AO14" s="21"/>
      <c r="AP14" s="21"/>
      <c r="AQ14" s="21"/>
      <c r="AR14" s="19"/>
      <c r="BE14" s="30"/>
      <c r="BS14" s="16" t="s">
        <v>6</v>
      </c>
    </row>
    <row r="15" s="1" customFormat="1" ht="6.96" customHeight="1">
      <c r="B15" s="20"/>
      <c r="C15" s="21"/>
      <c r="D15" s="21"/>
      <c r="E15" s="21"/>
      <c r="F15" s="21"/>
      <c r="G15" s="21"/>
      <c r="H15" s="21"/>
      <c r="I15" s="21"/>
      <c r="J15" s="21"/>
      <c r="K15" s="21"/>
      <c r="L15" s="21"/>
      <c r="M15" s="21"/>
      <c r="N15" s="21"/>
      <c r="O15" s="21"/>
      <c r="P15" s="21"/>
      <c r="Q15" s="21"/>
      <c r="R15" s="21"/>
      <c r="S15" s="21"/>
      <c r="T15" s="21"/>
      <c r="U15" s="21"/>
      <c r="V15" s="21"/>
      <c r="W15" s="21"/>
      <c r="X15" s="21"/>
      <c r="Y15" s="21"/>
      <c r="Z15" s="21"/>
      <c r="AA15" s="21"/>
      <c r="AB15" s="21"/>
      <c r="AC15" s="21"/>
      <c r="AD15" s="21"/>
      <c r="AE15" s="21"/>
      <c r="AF15" s="21"/>
      <c r="AG15" s="21"/>
      <c r="AH15" s="21"/>
      <c r="AI15" s="21"/>
      <c r="AJ15" s="21"/>
      <c r="AK15" s="21"/>
      <c r="AL15" s="21"/>
      <c r="AM15" s="21"/>
      <c r="AN15" s="21"/>
      <c r="AO15" s="21"/>
      <c r="AP15" s="21"/>
      <c r="AQ15" s="21"/>
      <c r="AR15" s="19"/>
      <c r="BE15" s="30"/>
      <c r="BS15" s="16" t="s">
        <v>4</v>
      </c>
    </row>
    <row r="16" s="1" customFormat="1" ht="12" customHeight="1">
      <c r="B16" s="20"/>
      <c r="C16" s="21"/>
      <c r="D16" s="31" t="s">
        <v>32</v>
      </c>
      <c r="E16" s="21"/>
      <c r="F16" s="21"/>
      <c r="G16" s="21"/>
      <c r="H16" s="21"/>
      <c r="I16" s="21"/>
      <c r="J16" s="21"/>
      <c r="K16" s="21"/>
      <c r="L16" s="21"/>
      <c r="M16" s="21"/>
      <c r="N16" s="21"/>
      <c r="O16" s="21"/>
      <c r="P16" s="21"/>
      <c r="Q16" s="21"/>
      <c r="R16" s="21"/>
      <c r="S16" s="21"/>
      <c r="T16" s="21"/>
      <c r="U16" s="21"/>
      <c r="V16" s="21"/>
      <c r="W16" s="21"/>
      <c r="X16" s="21"/>
      <c r="Y16" s="21"/>
      <c r="Z16" s="21"/>
      <c r="AA16" s="21"/>
      <c r="AB16" s="21"/>
      <c r="AC16" s="21"/>
      <c r="AD16" s="21"/>
      <c r="AE16" s="21"/>
      <c r="AF16" s="21"/>
      <c r="AG16" s="21"/>
      <c r="AH16" s="21"/>
      <c r="AI16" s="21"/>
      <c r="AJ16" s="21"/>
      <c r="AK16" s="31" t="s">
        <v>26</v>
      </c>
      <c r="AL16" s="21"/>
      <c r="AM16" s="21"/>
      <c r="AN16" s="26" t="s">
        <v>33</v>
      </c>
      <c r="AO16" s="21"/>
      <c r="AP16" s="21"/>
      <c r="AQ16" s="21"/>
      <c r="AR16" s="19"/>
      <c r="BE16" s="30"/>
      <c r="BS16" s="16" t="s">
        <v>4</v>
      </c>
    </row>
    <row r="17" s="1" customFormat="1" ht="18.48" customHeight="1">
      <c r="B17" s="20"/>
      <c r="C17" s="21"/>
      <c r="D17" s="21"/>
      <c r="E17" s="26" t="s">
        <v>34</v>
      </c>
      <c r="F17" s="21"/>
      <c r="G17" s="21"/>
      <c r="H17" s="21"/>
      <c r="I17" s="21"/>
      <c r="J17" s="21"/>
      <c r="K17" s="21"/>
      <c r="L17" s="21"/>
      <c r="M17" s="21"/>
      <c r="N17" s="21"/>
      <c r="O17" s="21"/>
      <c r="P17" s="21"/>
      <c r="Q17" s="21"/>
      <c r="R17" s="21"/>
      <c r="S17" s="21"/>
      <c r="T17" s="21"/>
      <c r="U17" s="21"/>
      <c r="V17" s="21"/>
      <c r="W17" s="21"/>
      <c r="X17" s="21"/>
      <c r="Y17" s="21"/>
      <c r="Z17" s="21"/>
      <c r="AA17" s="21"/>
      <c r="AB17" s="21"/>
      <c r="AC17" s="21"/>
      <c r="AD17" s="21"/>
      <c r="AE17" s="21"/>
      <c r="AF17" s="21"/>
      <c r="AG17" s="21"/>
      <c r="AH17" s="21"/>
      <c r="AI17" s="21"/>
      <c r="AJ17" s="21"/>
      <c r="AK17" s="31" t="s">
        <v>29</v>
      </c>
      <c r="AL17" s="21"/>
      <c r="AM17" s="21"/>
      <c r="AN17" s="26" t="s">
        <v>35</v>
      </c>
      <c r="AO17" s="21"/>
      <c r="AP17" s="21"/>
      <c r="AQ17" s="21"/>
      <c r="AR17" s="19"/>
      <c r="BE17" s="30"/>
      <c r="BS17" s="16" t="s">
        <v>36</v>
      </c>
    </row>
    <row r="18" s="1" customFormat="1" ht="6.96" customHeight="1">
      <c r="B18" s="20"/>
      <c r="C18" s="21"/>
      <c r="D18" s="21"/>
      <c r="E18" s="21"/>
      <c r="F18" s="21"/>
      <c r="G18" s="21"/>
      <c r="H18" s="21"/>
      <c r="I18" s="21"/>
      <c r="J18" s="21"/>
      <c r="K18" s="21"/>
      <c r="L18" s="21"/>
      <c r="M18" s="21"/>
      <c r="N18" s="21"/>
      <c r="O18" s="21"/>
      <c r="P18" s="21"/>
      <c r="Q18" s="21"/>
      <c r="R18" s="21"/>
      <c r="S18" s="21"/>
      <c r="T18" s="21"/>
      <c r="U18" s="21"/>
      <c r="V18" s="21"/>
      <c r="W18" s="21"/>
      <c r="X18" s="21"/>
      <c r="Y18" s="21"/>
      <c r="Z18" s="21"/>
      <c r="AA18" s="21"/>
      <c r="AB18" s="21"/>
      <c r="AC18" s="21"/>
      <c r="AD18" s="21"/>
      <c r="AE18" s="21"/>
      <c r="AF18" s="21"/>
      <c r="AG18" s="21"/>
      <c r="AH18" s="21"/>
      <c r="AI18" s="21"/>
      <c r="AJ18" s="21"/>
      <c r="AK18" s="21"/>
      <c r="AL18" s="21"/>
      <c r="AM18" s="21"/>
      <c r="AN18" s="21"/>
      <c r="AO18" s="21"/>
      <c r="AP18" s="21"/>
      <c r="AQ18" s="21"/>
      <c r="AR18" s="19"/>
      <c r="BE18" s="30"/>
      <c r="BS18" s="16" t="s">
        <v>6</v>
      </c>
    </row>
    <row r="19" s="1" customFormat="1" ht="12" customHeight="1">
      <c r="B19" s="20"/>
      <c r="C19" s="21"/>
      <c r="D19" s="31" t="s">
        <v>37</v>
      </c>
      <c r="E19" s="21"/>
      <c r="F19" s="21"/>
      <c r="G19" s="21"/>
      <c r="H19" s="21"/>
      <c r="I19" s="21"/>
      <c r="J19" s="21"/>
      <c r="K19" s="21"/>
      <c r="L19" s="21"/>
      <c r="M19" s="21"/>
      <c r="N19" s="21"/>
      <c r="O19" s="21"/>
      <c r="P19" s="21"/>
      <c r="Q19" s="21"/>
      <c r="R19" s="21"/>
      <c r="S19" s="21"/>
      <c r="T19" s="21"/>
      <c r="U19" s="21"/>
      <c r="V19" s="21"/>
      <c r="W19" s="21"/>
      <c r="X19" s="21"/>
      <c r="Y19" s="21"/>
      <c r="Z19" s="21"/>
      <c r="AA19" s="21"/>
      <c r="AB19" s="21"/>
      <c r="AC19" s="21"/>
      <c r="AD19" s="21"/>
      <c r="AE19" s="21"/>
      <c r="AF19" s="21"/>
      <c r="AG19" s="21"/>
      <c r="AH19" s="21"/>
      <c r="AI19" s="21"/>
      <c r="AJ19" s="21"/>
      <c r="AK19" s="31" t="s">
        <v>26</v>
      </c>
      <c r="AL19" s="21"/>
      <c r="AM19" s="21"/>
      <c r="AN19" s="26" t="s">
        <v>19</v>
      </c>
      <c r="AO19" s="21"/>
      <c r="AP19" s="21"/>
      <c r="AQ19" s="21"/>
      <c r="AR19" s="19"/>
      <c r="BE19" s="30"/>
      <c r="BS19" s="16" t="s">
        <v>6</v>
      </c>
    </row>
    <row r="20" s="1" customFormat="1" ht="18.48" customHeight="1">
      <c r="B20" s="20"/>
      <c r="C20" s="21"/>
      <c r="D20" s="21"/>
      <c r="E20" s="26" t="s">
        <v>38</v>
      </c>
      <c r="F20" s="21"/>
      <c r="G20" s="21"/>
      <c r="H20" s="21"/>
      <c r="I20" s="21"/>
      <c r="J20" s="21"/>
      <c r="K20" s="21"/>
      <c r="L20" s="21"/>
      <c r="M20" s="21"/>
      <c r="N20" s="21"/>
      <c r="O20" s="21"/>
      <c r="P20" s="21"/>
      <c r="Q20" s="21"/>
      <c r="R20" s="21"/>
      <c r="S20" s="21"/>
      <c r="T20" s="21"/>
      <c r="U20" s="21"/>
      <c r="V20" s="21"/>
      <c r="W20" s="21"/>
      <c r="X20" s="21"/>
      <c r="Y20" s="21"/>
      <c r="Z20" s="21"/>
      <c r="AA20" s="21"/>
      <c r="AB20" s="21"/>
      <c r="AC20" s="21"/>
      <c r="AD20" s="21"/>
      <c r="AE20" s="21"/>
      <c r="AF20" s="21"/>
      <c r="AG20" s="21"/>
      <c r="AH20" s="21"/>
      <c r="AI20" s="21"/>
      <c r="AJ20" s="21"/>
      <c r="AK20" s="31" t="s">
        <v>29</v>
      </c>
      <c r="AL20" s="21"/>
      <c r="AM20" s="21"/>
      <c r="AN20" s="26" t="s">
        <v>19</v>
      </c>
      <c r="AO20" s="21"/>
      <c r="AP20" s="21"/>
      <c r="AQ20" s="21"/>
      <c r="AR20" s="19"/>
      <c r="BE20" s="30"/>
      <c r="BS20" s="16" t="s">
        <v>4</v>
      </c>
    </row>
    <row r="21" s="1" customFormat="1" ht="6.96" customHeight="1">
      <c r="B21" s="20"/>
      <c r="C21" s="21"/>
      <c r="D21" s="21"/>
      <c r="E21" s="21"/>
      <c r="F21" s="21"/>
      <c r="G21" s="21"/>
      <c r="H21" s="21"/>
      <c r="I21" s="21"/>
      <c r="J21" s="21"/>
      <c r="K21" s="21"/>
      <c r="L21" s="21"/>
      <c r="M21" s="21"/>
      <c r="N21" s="21"/>
      <c r="O21" s="21"/>
      <c r="P21" s="21"/>
      <c r="Q21" s="21"/>
      <c r="R21" s="21"/>
      <c r="S21" s="21"/>
      <c r="T21" s="21"/>
      <c r="U21" s="21"/>
      <c r="V21" s="21"/>
      <c r="W21" s="21"/>
      <c r="X21" s="21"/>
      <c r="Y21" s="21"/>
      <c r="Z21" s="21"/>
      <c r="AA21" s="21"/>
      <c r="AB21" s="21"/>
      <c r="AC21" s="21"/>
      <c r="AD21" s="21"/>
      <c r="AE21" s="21"/>
      <c r="AF21" s="21"/>
      <c r="AG21" s="21"/>
      <c r="AH21" s="21"/>
      <c r="AI21" s="21"/>
      <c r="AJ21" s="21"/>
      <c r="AK21" s="21"/>
      <c r="AL21" s="21"/>
      <c r="AM21" s="21"/>
      <c r="AN21" s="21"/>
      <c r="AO21" s="21"/>
      <c r="AP21" s="21"/>
      <c r="AQ21" s="21"/>
      <c r="AR21" s="19"/>
      <c r="BE21" s="30"/>
    </row>
    <row r="22" s="1" customFormat="1" ht="12" customHeight="1">
      <c r="B22" s="20"/>
      <c r="C22" s="21"/>
      <c r="D22" s="31" t="s">
        <v>39</v>
      </c>
      <c r="E22" s="21"/>
      <c r="F22" s="21"/>
      <c r="G22" s="21"/>
      <c r="H22" s="21"/>
      <c r="I22" s="21"/>
      <c r="J22" s="21"/>
      <c r="K22" s="21"/>
      <c r="L22" s="21"/>
      <c r="M22" s="21"/>
      <c r="N22" s="21"/>
      <c r="O22" s="21"/>
      <c r="P22" s="21"/>
      <c r="Q22" s="21"/>
      <c r="R22" s="21"/>
      <c r="S22" s="21"/>
      <c r="T22" s="21"/>
      <c r="U22" s="21"/>
      <c r="V22" s="21"/>
      <c r="W22" s="21"/>
      <c r="X22" s="21"/>
      <c r="Y22" s="21"/>
      <c r="Z22" s="21"/>
      <c r="AA22" s="21"/>
      <c r="AB22" s="21"/>
      <c r="AC22" s="21"/>
      <c r="AD22" s="21"/>
      <c r="AE22" s="21"/>
      <c r="AF22" s="21"/>
      <c r="AG22" s="21"/>
      <c r="AH22" s="21"/>
      <c r="AI22" s="21"/>
      <c r="AJ22" s="21"/>
      <c r="AK22" s="21"/>
      <c r="AL22" s="21"/>
      <c r="AM22" s="21"/>
      <c r="AN22" s="21"/>
      <c r="AO22" s="21"/>
      <c r="AP22" s="21"/>
      <c r="AQ22" s="21"/>
      <c r="AR22" s="19"/>
      <c r="BE22" s="30"/>
    </row>
    <row r="23" s="1" customFormat="1" ht="47.25" customHeight="1">
      <c r="B23" s="20"/>
      <c r="C23" s="21"/>
      <c r="D23" s="21"/>
      <c r="E23" s="35" t="s">
        <v>40</v>
      </c>
      <c r="F23" s="35"/>
      <c r="G23" s="35"/>
      <c r="H23" s="35"/>
      <c r="I23" s="35"/>
      <c r="J23" s="35"/>
      <c r="K23" s="35"/>
      <c r="L23" s="35"/>
      <c r="M23" s="35"/>
      <c r="N23" s="35"/>
      <c r="O23" s="35"/>
      <c r="P23" s="35"/>
      <c r="Q23" s="35"/>
      <c r="R23" s="35"/>
      <c r="S23" s="35"/>
      <c r="T23" s="35"/>
      <c r="U23" s="35"/>
      <c r="V23" s="35"/>
      <c r="W23" s="35"/>
      <c r="X23" s="35"/>
      <c r="Y23" s="35"/>
      <c r="Z23" s="35"/>
      <c r="AA23" s="35"/>
      <c r="AB23" s="35"/>
      <c r="AC23" s="35"/>
      <c r="AD23" s="35"/>
      <c r="AE23" s="35"/>
      <c r="AF23" s="35"/>
      <c r="AG23" s="35"/>
      <c r="AH23" s="35"/>
      <c r="AI23" s="35"/>
      <c r="AJ23" s="35"/>
      <c r="AK23" s="35"/>
      <c r="AL23" s="35"/>
      <c r="AM23" s="35"/>
      <c r="AN23" s="35"/>
      <c r="AO23" s="21"/>
      <c r="AP23" s="21"/>
      <c r="AQ23" s="21"/>
      <c r="AR23" s="19"/>
      <c r="BE23" s="30"/>
    </row>
    <row r="24" s="1" customFormat="1" ht="6.96" customHeight="1">
      <c r="B24" s="20"/>
      <c r="C24" s="21"/>
      <c r="D24" s="21"/>
      <c r="E24" s="21"/>
      <c r="F24" s="21"/>
      <c r="G24" s="21"/>
      <c r="H24" s="21"/>
      <c r="I24" s="21"/>
      <c r="J24" s="21"/>
      <c r="K24" s="21"/>
      <c r="L24" s="21"/>
      <c r="M24" s="21"/>
      <c r="N24" s="21"/>
      <c r="O24" s="21"/>
      <c r="P24" s="21"/>
      <c r="Q24" s="21"/>
      <c r="R24" s="21"/>
      <c r="S24" s="21"/>
      <c r="T24" s="21"/>
      <c r="U24" s="21"/>
      <c r="V24" s="21"/>
      <c r="W24" s="21"/>
      <c r="X24" s="21"/>
      <c r="Y24" s="21"/>
      <c r="Z24" s="21"/>
      <c r="AA24" s="21"/>
      <c r="AB24" s="21"/>
      <c r="AC24" s="21"/>
      <c r="AD24" s="21"/>
      <c r="AE24" s="21"/>
      <c r="AF24" s="21"/>
      <c r="AG24" s="21"/>
      <c r="AH24" s="21"/>
      <c r="AI24" s="21"/>
      <c r="AJ24" s="21"/>
      <c r="AK24" s="21"/>
      <c r="AL24" s="21"/>
      <c r="AM24" s="21"/>
      <c r="AN24" s="21"/>
      <c r="AO24" s="21"/>
      <c r="AP24" s="21"/>
      <c r="AQ24" s="21"/>
      <c r="AR24" s="19"/>
      <c r="BE24" s="30"/>
    </row>
    <row r="25" s="1" customFormat="1" ht="6.96" customHeight="1">
      <c r="B25" s="20"/>
      <c r="C25" s="21"/>
      <c r="D25" s="36"/>
      <c r="E25" s="36"/>
      <c r="F25" s="36"/>
      <c r="G25" s="36"/>
      <c r="H25" s="36"/>
      <c r="I25" s="36"/>
      <c r="J25" s="36"/>
      <c r="K25" s="36"/>
      <c r="L25" s="36"/>
      <c r="M25" s="36"/>
      <c r="N25" s="36"/>
      <c r="O25" s="36"/>
      <c r="P25" s="36"/>
      <c r="Q25" s="36"/>
      <c r="R25" s="36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36"/>
      <c r="AN25" s="36"/>
      <c r="AO25" s="36"/>
      <c r="AP25" s="21"/>
      <c r="AQ25" s="21"/>
      <c r="AR25" s="19"/>
      <c r="BE25" s="30"/>
    </row>
    <row r="26" s="2" customFormat="1" ht="25.92" customHeight="1">
      <c r="A26" s="37"/>
      <c r="B26" s="38"/>
      <c r="C26" s="39"/>
      <c r="D26" s="40" t="s">
        <v>41</v>
      </c>
      <c r="E26" s="41"/>
      <c r="F26" s="41"/>
      <c r="G26" s="41"/>
      <c r="H26" s="41"/>
      <c r="I26" s="41"/>
      <c r="J26" s="41"/>
      <c r="K26" s="41"/>
      <c r="L26" s="41"/>
      <c r="M26" s="41"/>
      <c r="N26" s="41"/>
      <c r="O26" s="41"/>
      <c r="P26" s="41"/>
      <c r="Q26" s="41"/>
      <c r="R26" s="41"/>
      <c r="S26" s="41"/>
      <c r="T26" s="41"/>
      <c r="U26" s="41"/>
      <c r="V26" s="41"/>
      <c r="W26" s="41"/>
      <c r="X26" s="41"/>
      <c r="Y26" s="41"/>
      <c r="Z26" s="41"/>
      <c r="AA26" s="41"/>
      <c r="AB26" s="41"/>
      <c r="AC26" s="41"/>
      <c r="AD26" s="41"/>
      <c r="AE26" s="41"/>
      <c r="AF26" s="41"/>
      <c r="AG26" s="41"/>
      <c r="AH26" s="41"/>
      <c r="AI26" s="41"/>
      <c r="AJ26" s="41"/>
      <c r="AK26" s="42">
        <f>ROUND(AG54,2)</f>
        <v>0</v>
      </c>
      <c r="AL26" s="41"/>
      <c r="AM26" s="41"/>
      <c r="AN26" s="41"/>
      <c r="AO26" s="41"/>
      <c r="AP26" s="39"/>
      <c r="AQ26" s="39"/>
      <c r="AR26" s="43"/>
      <c r="BE26" s="30"/>
    </row>
    <row r="27" s="2" customFormat="1" ht="6.96" customHeight="1">
      <c r="A27" s="37"/>
      <c r="B27" s="38"/>
      <c r="C27" s="39"/>
      <c r="D27" s="39"/>
      <c r="E27" s="39"/>
      <c r="F27" s="39"/>
      <c r="G27" s="39"/>
      <c r="H27" s="39"/>
      <c r="I27" s="39"/>
      <c r="J27" s="39"/>
      <c r="K27" s="39"/>
      <c r="L27" s="39"/>
      <c r="M27" s="39"/>
      <c r="N27" s="39"/>
      <c r="O27" s="39"/>
      <c r="P27" s="39"/>
      <c r="Q27" s="39"/>
      <c r="R27" s="39"/>
      <c r="S27" s="39"/>
      <c r="T27" s="39"/>
      <c r="U27" s="39"/>
      <c r="V27" s="39"/>
      <c r="W27" s="39"/>
      <c r="X27" s="39"/>
      <c r="Y27" s="39"/>
      <c r="Z27" s="39"/>
      <c r="AA27" s="39"/>
      <c r="AB27" s="39"/>
      <c r="AC27" s="39"/>
      <c r="AD27" s="39"/>
      <c r="AE27" s="39"/>
      <c r="AF27" s="39"/>
      <c r="AG27" s="39"/>
      <c r="AH27" s="39"/>
      <c r="AI27" s="39"/>
      <c r="AJ27" s="39"/>
      <c r="AK27" s="39"/>
      <c r="AL27" s="39"/>
      <c r="AM27" s="39"/>
      <c r="AN27" s="39"/>
      <c r="AO27" s="39"/>
      <c r="AP27" s="39"/>
      <c r="AQ27" s="39"/>
      <c r="AR27" s="43"/>
      <c r="BE27" s="30"/>
    </row>
    <row r="28" s="2" customFormat="1">
      <c r="A28" s="37"/>
      <c r="B28" s="38"/>
      <c r="C28" s="39"/>
      <c r="D28" s="39"/>
      <c r="E28" s="39"/>
      <c r="F28" s="39"/>
      <c r="G28" s="39"/>
      <c r="H28" s="39"/>
      <c r="I28" s="39"/>
      <c r="J28" s="39"/>
      <c r="K28" s="39"/>
      <c r="L28" s="44" t="s">
        <v>42</v>
      </c>
      <c r="M28" s="44"/>
      <c r="N28" s="44"/>
      <c r="O28" s="44"/>
      <c r="P28" s="44"/>
      <c r="Q28" s="39"/>
      <c r="R28" s="39"/>
      <c r="S28" s="39"/>
      <c r="T28" s="39"/>
      <c r="U28" s="39"/>
      <c r="V28" s="39"/>
      <c r="W28" s="44" t="s">
        <v>43</v>
      </c>
      <c r="X28" s="44"/>
      <c r="Y28" s="44"/>
      <c r="Z28" s="44"/>
      <c r="AA28" s="44"/>
      <c r="AB28" s="44"/>
      <c r="AC28" s="44"/>
      <c r="AD28" s="44"/>
      <c r="AE28" s="44"/>
      <c r="AF28" s="39"/>
      <c r="AG28" s="39"/>
      <c r="AH28" s="39"/>
      <c r="AI28" s="39"/>
      <c r="AJ28" s="39"/>
      <c r="AK28" s="44" t="s">
        <v>44</v>
      </c>
      <c r="AL28" s="44"/>
      <c r="AM28" s="44"/>
      <c r="AN28" s="44"/>
      <c r="AO28" s="44"/>
      <c r="AP28" s="39"/>
      <c r="AQ28" s="39"/>
      <c r="AR28" s="43"/>
      <c r="BE28" s="30"/>
    </row>
    <row r="29" s="3" customFormat="1" ht="14.4" customHeight="1">
      <c r="A29" s="3"/>
      <c r="B29" s="45"/>
      <c r="C29" s="46"/>
      <c r="D29" s="31" t="s">
        <v>45</v>
      </c>
      <c r="E29" s="46"/>
      <c r="F29" s="31" t="s">
        <v>46</v>
      </c>
      <c r="G29" s="46"/>
      <c r="H29" s="46"/>
      <c r="I29" s="46"/>
      <c r="J29" s="46"/>
      <c r="K29" s="46"/>
      <c r="L29" s="47">
        <v>0.20999999999999999</v>
      </c>
      <c r="M29" s="46"/>
      <c r="N29" s="46"/>
      <c r="O29" s="46"/>
      <c r="P29" s="46"/>
      <c r="Q29" s="46"/>
      <c r="R29" s="46"/>
      <c r="S29" s="46"/>
      <c r="T29" s="46"/>
      <c r="U29" s="46"/>
      <c r="V29" s="46"/>
      <c r="W29" s="48">
        <f>ROUND(AZ54, 2)</f>
        <v>0</v>
      </c>
      <c r="X29" s="46"/>
      <c r="Y29" s="46"/>
      <c r="Z29" s="46"/>
      <c r="AA29" s="46"/>
      <c r="AB29" s="46"/>
      <c r="AC29" s="46"/>
      <c r="AD29" s="46"/>
      <c r="AE29" s="46"/>
      <c r="AF29" s="46"/>
      <c r="AG29" s="46"/>
      <c r="AH29" s="46"/>
      <c r="AI29" s="46"/>
      <c r="AJ29" s="46"/>
      <c r="AK29" s="48">
        <f>ROUND(AV54, 2)</f>
        <v>0</v>
      </c>
      <c r="AL29" s="46"/>
      <c r="AM29" s="46"/>
      <c r="AN29" s="46"/>
      <c r="AO29" s="46"/>
      <c r="AP29" s="46"/>
      <c r="AQ29" s="46"/>
      <c r="AR29" s="49"/>
      <c r="BE29" s="50"/>
    </row>
    <row r="30" s="3" customFormat="1" ht="14.4" customHeight="1">
      <c r="A30" s="3"/>
      <c r="B30" s="45"/>
      <c r="C30" s="46"/>
      <c r="D30" s="46"/>
      <c r="E30" s="46"/>
      <c r="F30" s="31" t="s">
        <v>47</v>
      </c>
      <c r="G30" s="46"/>
      <c r="H30" s="46"/>
      <c r="I30" s="46"/>
      <c r="J30" s="46"/>
      <c r="K30" s="46"/>
      <c r="L30" s="47">
        <v>0.12</v>
      </c>
      <c r="M30" s="46"/>
      <c r="N30" s="46"/>
      <c r="O30" s="46"/>
      <c r="P30" s="46"/>
      <c r="Q30" s="46"/>
      <c r="R30" s="46"/>
      <c r="S30" s="46"/>
      <c r="T30" s="46"/>
      <c r="U30" s="46"/>
      <c r="V30" s="46"/>
      <c r="W30" s="48">
        <f>ROUND(BA54, 2)</f>
        <v>0</v>
      </c>
      <c r="X30" s="46"/>
      <c r="Y30" s="46"/>
      <c r="Z30" s="46"/>
      <c r="AA30" s="46"/>
      <c r="AB30" s="46"/>
      <c r="AC30" s="46"/>
      <c r="AD30" s="46"/>
      <c r="AE30" s="46"/>
      <c r="AF30" s="46"/>
      <c r="AG30" s="46"/>
      <c r="AH30" s="46"/>
      <c r="AI30" s="46"/>
      <c r="AJ30" s="46"/>
      <c r="AK30" s="48">
        <f>ROUND(AW54, 2)</f>
        <v>0</v>
      </c>
      <c r="AL30" s="46"/>
      <c r="AM30" s="46"/>
      <c r="AN30" s="46"/>
      <c r="AO30" s="46"/>
      <c r="AP30" s="46"/>
      <c r="AQ30" s="46"/>
      <c r="AR30" s="49"/>
      <c r="BE30" s="50"/>
    </row>
    <row r="31" hidden="1" s="3" customFormat="1" ht="14.4" customHeight="1">
      <c r="A31" s="3"/>
      <c r="B31" s="45"/>
      <c r="C31" s="46"/>
      <c r="D31" s="46"/>
      <c r="E31" s="46"/>
      <c r="F31" s="31" t="s">
        <v>48</v>
      </c>
      <c r="G31" s="46"/>
      <c r="H31" s="46"/>
      <c r="I31" s="46"/>
      <c r="J31" s="46"/>
      <c r="K31" s="46"/>
      <c r="L31" s="47">
        <v>0.20999999999999999</v>
      </c>
      <c r="M31" s="46"/>
      <c r="N31" s="46"/>
      <c r="O31" s="46"/>
      <c r="P31" s="46"/>
      <c r="Q31" s="46"/>
      <c r="R31" s="46"/>
      <c r="S31" s="46"/>
      <c r="T31" s="46"/>
      <c r="U31" s="46"/>
      <c r="V31" s="46"/>
      <c r="W31" s="48">
        <f>ROUND(BB54, 2)</f>
        <v>0</v>
      </c>
      <c r="X31" s="46"/>
      <c r="Y31" s="46"/>
      <c r="Z31" s="46"/>
      <c r="AA31" s="46"/>
      <c r="AB31" s="46"/>
      <c r="AC31" s="46"/>
      <c r="AD31" s="46"/>
      <c r="AE31" s="46"/>
      <c r="AF31" s="46"/>
      <c r="AG31" s="46"/>
      <c r="AH31" s="46"/>
      <c r="AI31" s="46"/>
      <c r="AJ31" s="46"/>
      <c r="AK31" s="48">
        <v>0</v>
      </c>
      <c r="AL31" s="46"/>
      <c r="AM31" s="46"/>
      <c r="AN31" s="46"/>
      <c r="AO31" s="46"/>
      <c r="AP31" s="46"/>
      <c r="AQ31" s="46"/>
      <c r="AR31" s="49"/>
      <c r="BE31" s="50"/>
    </row>
    <row r="32" hidden="1" s="3" customFormat="1" ht="14.4" customHeight="1">
      <c r="A32" s="3"/>
      <c r="B32" s="45"/>
      <c r="C32" s="46"/>
      <c r="D32" s="46"/>
      <c r="E32" s="46"/>
      <c r="F32" s="31" t="s">
        <v>49</v>
      </c>
      <c r="G32" s="46"/>
      <c r="H32" s="46"/>
      <c r="I32" s="46"/>
      <c r="J32" s="46"/>
      <c r="K32" s="46"/>
      <c r="L32" s="47">
        <v>0.12</v>
      </c>
      <c r="M32" s="46"/>
      <c r="N32" s="46"/>
      <c r="O32" s="46"/>
      <c r="P32" s="46"/>
      <c r="Q32" s="46"/>
      <c r="R32" s="46"/>
      <c r="S32" s="46"/>
      <c r="T32" s="46"/>
      <c r="U32" s="46"/>
      <c r="V32" s="46"/>
      <c r="W32" s="48">
        <f>ROUND(BC54, 2)</f>
        <v>0</v>
      </c>
      <c r="X32" s="46"/>
      <c r="Y32" s="46"/>
      <c r="Z32" s="46"/>
      <c r="AA32" s="46"/>
      <c r="AB32" s="46"/>
      <c r="AC32" s="46"/>
      <c r="AD32" s="46"/>
      <c r="AE32" s="46"/>
      <c r="AF32" s="46"/>
      <c r="AG32" s="46"/>
      <c r="AH32" s="46"/>
      <c r="AI32" s="46"/>
      <c r="AJ32" s="46"/>
      <c r="AK32" s="48">
        <v>0</v>
      </c>
      <c r="AL32" s="46"/>
      <c r="AM32" s="46"/>
      <c r="AN32" s="46"/>
      <c r="AO32" s="46"/>
      <c r="AP32" s="46"/>
      <c r="AQ32" s="46"/>
      <c r="AR32" s="49"/>
      <c r="BE32" s="50"/>
    </row>
    <row r="33" hidden="1" s="3" customFormat="1" ht="14.4" customHeight="1">
      <c r="A33" s="3"/>
      <c r="B33" s="45"/>
      <c r="C33" s="46"/>
      <c r="D33" s="46"/>
      <c r="E33" s="46"/>
      <c r="F33" s="31" t="s">
        <v>50</v>
      </c>
      <c r="G33" s="46"/>
      <c r="H33" s="46"/>
      <c r="I33" s="46"/>
      <c r="J33" s="46"/>
      <c r="K33" s="46"/>
      <c r="L33" s="47">
        <v>0</v>
      </c>
      <c r="M33" s="46"/>
      <c r="N33" s="46"/>
      <c r="O33" s="46"/>
      <c r="P33" s="46"/>
      <c r="Q33" s="46"/>
      <c r="R33" s="46"/>
      <c r="S33" s="46"/>
      <c r="T33" s="46"/>
      <c r="U33" s="46"/>
      <c r="V33" s="46"/>
      <c r="W33" s="48">
        <f>ROUND(BD54, 2)</f>
        <v>0</v>
      </c>
      <c r="X33" s="46"/>
      <c r="Y33" s="46"/>
      <c r="Z33" s="46"/>
      <c r="AA33" s="46"/>
      <c r="AB33" s="46"/>
      <c r="AC33" s="46"/>
      <c r="AD33" s="46"/>
      <c r="AE33" s="46"/>
      <c r="AF33" s="46"/>
      <c r="AG33" s="46"/>
      <c r="AH33" s="46"/>
      <c r="AI33" s="46"/>
      <c r="AJ33" s="46"/>
      <c r="AK33" s="48">
        <v>0</v>
      </c>
      <c r="AL33" s="46"/>
      <c r="AM33" s="46"/>
      <c r="AN33" s="46"/>
      <c r="AO33" s="46"/>
      <c r="AP33" s="46"/>
      <c r="AQ33" s="46"/>
      <c r="AR33" s="49"/>
      <c r="BE33" s="3"/>
    </row>
    <row r="34" s="2" customFormat="1" ht="6.96" customHeight="1">
      <c r="A34" s="37"/>
      <c r="B34" s="38"/>
      <c r="C34" s="39"/>
      <c r="D34" s="39"/>
      <c r="E34" s="39"/>
      <c r="F34" s="39"/>
      <c r="G34" s="39"/>
      <c r="H34" s="39"/>
      <c r="I34" s="39"/>
      <c r="J34" s="39"/>
      <c r="K34" s="39"/>
      <c r="L34" s="39"/>
      <c r="M34" s="39"/>
      <c r="N34" s="39"/>
      <c r="O34" s="39"/>
      <c r="P34" s="39"/>
      <c r="Q34" s="39"/>
      <c r="R34" s="39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  <c r="AF34" s="39"/>
      <c r="AG34" s="39"/>
      <c r="AH34" s="39"/>
      <c r="AI34" s="39"/>
      <c r="AJ34" s="39"/>
      <c r="AK34" s="39"/>
      <c r="AL34" s="39"/>
      <c r="AM34" s="39"/>
      <c r="AN34" s="39"/>
      <c r="AO34" s="39"/>
      <c r="AP34" s="39"/>
      <c r="AQ34" s="39"/>
      <c r="AR34" s="43"/>
      <c r="BE34" s="37"/>
    </row>
    <row r="35" s="2" customFormat="1" ht="25.92" customHeight="1">
      <c r="A35" s="37"/>
      <c r="B35" s="38"/>
      <c r="C35" s="51"/>
      <c r="D35" s="52" t="s">
        <v>51</v>
      </c>
      <c r="E35" s="53"/>
      <c r="F35" s="53"/>
      <c r="G35" s="53"/>
      <c r="H35" s="53"/>
      <c r="I35" s="53"/>
      <c r="J35" s="53"/>
      <c r="K35" s="53"/>
      <c r="L35" s="53"/>
      <c r="M35" s="53"/>
      <c r="N35" s="53"/>
      <c r="O35" s="53"/>
      <c r="P35" s="53"/>
      <c r="Q35" s="53"/>
      <c r="R35" s="53"/>
      <c r="S35" s="53"/>
      <c r="T35" s="54" t="s">
        <v>52</v>
      </c>
      <c r="U35" s="53"/>
      <c r="V35" s="53"/>
      <c r="W35" s="53"/>
      <c r="X35" s="55" t="s">
        <v>53</v>
      </c>
      <c r="Y35" s="53"/>
      <c r="Z35" s="53"/>
      <c r="AA35" s="53"/>
      <c r="AB35" s="53"/>
      <c r="AC35" s="53"/>
      <c r="AD35" s="53"/>
      <c r="AE35" s="53"/>
      <c r="AF35" s="53"/>
      <c r="AG35" s="53"/>
      <c r="AH35" s="53"/>
      <c r="AI35" s="53"/>
      <c r="AJ35" s="53"/>
      <c r="AK35" s="56">
        <f>SUM(AK26:AK33)</f>
        <v>0</v>
      </c>
      <c r="AL35" s="53"/>
      <c r="AM35" s="53"/>
      <c r="AN35" s="53"/>
      <c r="AO35" s="57"/>
      <c r="AP35" s="51"/>
      <c r="AQ35" s="51"/>
      <c r="AR35" s="43"/>
      <c r="BE35" s="37"/>
    </row>
    <row r="36" s="2" customFormat="1" ht="6.96" customHeight="1">
      <c r="A36" s="37"/>
      <c r="B36" s="38"/>
      <c r="C36" s="39"/>
      <c r="D36" s="39"/>
      <c r="E36" s="39"/>
      <c r="F36" s="39"/>
      <c r="G36" s="39"/>
      <c r="H36" s="39"/>
      <c r="I36" s="39"/>
      <c r="J36" s="39"/>
      <c r="K36" s="39"/>
      <c r="L36" s="39"/>
      <c r="M36" s="39"/>
      <c r="N36" s="39"/>
      <c r="O36" s="39"/>
      <c r="P36" s="39"/>
      <c r="Q36" s="39"/>
      <c r="R36" s="39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  <c r="AF36" s="39"/>
      <c r="AG36" s="39"/>
      <c r="AH36" s="39"/>
      <c r="AI36" s="39"/>
      <c r="AJ36" s="39"/>
      <c r="AK36" s="39"/>
      <c r="AL36" s="39"/>
      <c r="AM36" s="39"/>
      <c r="AN36" s="39"/>
      <c r="AO36" s="39"/>
      <c r="AP36" s="39"/>
      <c r="AQ36" s="39"/>
      <c r="AR36" s="43"/>
      <c r="BE36" s="37"/>
    </row>
    <row r="37" s="2" customFormat="1" ht="6.96" customHeight="1">
      <c r="A37" s="37"/>
      <c r="B37" s="58"/>
      <c r="C37" s="59"/>
      <c r="D37" s="59"/>
      <c r="E37" s="59"/>
      <c r="F37" s="59"/>
      <c r="G37" s="59"/>
      <c r="H37" s="59"/>
      <c r="I37" s="59"/>
      <c r="J37" s="59"/>
      <c r="K37" s="59"/>
      <c r="L37" s="59"/>
      <c r="M37" s="59"/>
      <c r="N37" s="59"/>
      <c r="O37" s="59"/>
      <c r="P37" s="59"/>
      <c r="Q37" s="59"/>
      <c r="R37" s="59"/>
      <c r="S37" s="59"/>
      <c r="T37" s="59"/>
      <c r="U37" s="59"/>
      <c r="V37" s="59"/>
      <c r="W37" s="59"/>
      <c r="X37" s="59"/>
      <c r="Y37" s="59"/>
      <c r="Z37" s="59"/>
      <c r="AA37" s="59"/>
      <c r="AB37" s="59"/>
      <c r="AC37" s="59"/>
      <c r="AD37" s="59"/>
      <c r="AE37" s="59"/>
      <c r="AF37" s="59"/>
      <c r="AG37" s="59"/>
      <c r="AH37" s="59"/>
      <c r="AI37" s="59"/>
      <c r="AJ37" s="59"/>
      <c r="AK37" s="59"/>
      <c r="AL37" s="59"/>
      <c r="AM37" s="59"/>
      <c r="AN37" s="59"/>
      <c r="AO37" s="59"/>
      <c r="AP37" s="59"/>
      <c r="AQ37" s="59"/>
      <c r="AR37" s="43"/>
      <c r="BE37" s="37"/>
    </row>
    <row r="41" s="2" customFormat="1" ht="6.96" customHeight="1">
      <c r="A41" s="37"/>
      <c r="B41" s="60"/>
      <c r="C41" s="61"/>
      <c r="D41" s="61"/>
      <c r="E41" s="61"/>
      <c r="F41" s="61"/>
      <c r="G41" s="61"/>
      <c r="H41" s="61"/>
      <c r="I41" s="61"/>
      <c r="J41" s="61"/>
      <c r="K41" s="61"/>
      <c r="L41" s="61"/>
      <c r="M41" s="61"/>
      <c r="N41" s="61"/>
      <c r="O41" s="61"/>
      <c r="P41" s="61"/>
      <c r="Q41" s="61"/>
      <c r="R41" s="61"/>
      <c r="S41" s="61"/>
      <c r="T41" s="61"/>
      <c r="U41" s="61"/>
      <c r="V41" s="61"/>
      <c r="W41" s="61"/>
      <c r="X41" s="61"/>
      <c r="Y41" s="61"/>
      <c r="Z41" s="61"/>
      <c r="AA41" s="61"/>
      <c r="AB41" s="61"/>
      <c r="AC41" s="61"/>
      <c r="AD41" s="61"/>
      <c r="AE41" s="61"/>
      <c r="AF41" s="61"/>
      <c r="AG41" s="61"/>
      <c r="AH41" s="61"/>
      <c r="AI41" s="61"/>
      <c r="AJ41" s="61"/>
      <c r="AK41" s="61"/>
      <c r="AL41" s="61"/>
      <c r="AM41" s="61"/>
      <c r="AN41" s="61"/>
      <c r="AO41" s="61"/>
      <c r="AP41" s="61"/>
      <c r="AQ41" s="61"/>
      <c r="AR41" s="43"/>
      <c r="BE41" s="37"/>
    </row>
    <row r="42" s="2" customFormat="1" ht="24.96" customHeight="1">
      <c r="A42" s="37"/>
      <c r="B42" s="38"/>
      <c r="C42" s="22" t="s">
        <v>54</v>
      </c>
      <c r="D42" s="39"/>
      <c r="E42" s="39"/>
      <c r="F42" s="39"/>
      <c r="G42" s="39"/>
      <c r="H42" s="39"/>
      <c r="I42" s="39"/>
      <c r="J42" s="39"/>
      <c r="K42" s="39"/>
      <c r="L42" s="39"/>
      <c r="M42" s="39"/>
      <c r="N42" s="39"/>
      <c r="O42" s="39"/>
      <c r="P42" s="39"/>
      <c r="Q42" s="39"/>
      <c r="R42" s="39"/>
      <c r="S42" s="39"/>
      <c r="T42" s="39"/>
      <c r="U42" s="39"/>
      <c r="V42" s="39"/>
      <c r="W42" s="39"/>
      <c r="X42" s="39"/>
      <c r="Y42" s="39"/>
      <c r="Z42" s="39"/>
      <c r="AA42" s="39"/>
      <c r="AB42" s="39"/>
      <c r="AC42" s="39"/>
      <c r="AD42" s="39"/>
      <c r="AE42" s="39"/>
      <c r="AF42" s="39"/>
      <c r="AG42" s="39"/>
      <c r="AH42" s="39"/>
      <c r="AI42" s="39"/>
      <c r="AJ42" s="39"/>
      <c r="AK42" s="39"/>
      <c r="AL42" s="39"/>
      <c r="AM42" s="39"/>
      <c r="AN42" s="39"/>
      <c r="AO42" s="39"/>
      <c r="AP42" s="39"/>
      <c r="AQ42" s="39"/>
      <c r="AR42" s="43"/>
      <c r="BE42" s="37"/>
    </row>
    <row r="43" s="2" customFormat="1" ht="6.96" customHeight="1">
      <c r="A43" s="37"/>
      <c r="B43" s="38"/>
      <c r="C43" s="39"/>
      <c r="D43" s="39"/>
      <c r="E43" s="39"/>
      <c r="F43" s="39"/>
      <c r="G43" s="39"/>
      <c r="H43" s="39"/>
      <c r="I43" s="39"/>
      <c r="J43" s="39"/>
      <c r="K43" s="39"/>
      <c r="L43" s="39"/>
      <c r="M43" s="39"/>
      <c r="N43" s="39"/>
      <c r="O43" s="39"/>
      <c r="P43" s="39"/>
      <c r="Q43" s="39"/>
      <c r="R43" s="39"/>
      <c r="S43" s="39"/>
      <c r="T43" s="39"/>
      <c r="U43" s="39"/>
      <c r="V43" s="39"/>
      <c r="W43" s="39"/>
      <c r="X43" s="39"/>
      <c r="Y43" s="39"/>
      <c r="Z43" s="39"/>
      <c r="AA43" s="39"/>
      <c r="AB43" s="39"/>
      <c r="AC43" s="39"/>
      <c r="AD43" s="39"/>
      <c r="AE43" s="39"/>
      <c r="AF43" s="39"/>
      <c r="AG43" s="39"/>
      <c r="AH43" s="39"/>
      <c r="AI43" s="39"/>
      <c r="AJ43" s="39"/>
      <c r="AK43" s="39"/>
      <c r="AL43" s="39"/>
      <c r="AM43" s="39"/>
      <c r="AN43" s="39"/>
      <c r="AO43" s="39"/>
      <c r="AP43" s="39"/>
      <c r="AQ43" s="39"/>
      <c r="AR43" s="43"/>
      <c r="BE43" s="37"/>
    </row>
    <row r="44" s="4" customFormat="1" ht="12" customHeight="1">
      <c r="A44" s="4"/>
      <c r="B44" s="62"/>
      <c r="C44" s="31" t="s">
        <v>13</v>
      </c>
      <c r="D44" s="63"/>
      <c r="E44" s="63"/>
      <c r="F44" s="63"/>
      <c r="G44" s="63"/>
      <c r="H44" s="63"/>
      <c r="I44" s="63"/>
      <c r="J44" s="63"/>
      <c r="K44" s="63"/>
      <c r="L44" s="63" t="str">
        <f>K5</f>
        <v>01b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3"/>
      <c r="AJ44" s="63"/>
      <c r="AK44" s="63"/>
      <c r="AL44" s="63"/>
      <c r="AM44" s="63"/>
      <c r="AN44" s="63"/>
      <c r="AO44" s="63"/>
      <c r="AP44" s="63"/>
      <c r="AQ44" s="63"/>
      <c r="AR44" s="64"/>
      <c r="BE44" s="4"/>
    </row>
    <row r="45" s="5" customFormat="1" ht="36.96" customHeight="1">
      <c r="A45" s="5"/>
      <c r="B45" s="65"/>
      <c r="C45" s="66" t="s">
        <v>16</v>
      </c>
      <c r="D45" s="67"/>
      <c r="E45" s="67"/>
      <c r="F45" s="67"/>
      <c r="G45" s="67"/>
      <c r="H45" s="67"/>
      <c r="I45" s="67"/>
      <c r="J45" s="67"/>
      <c r="K45" s="67"/>
      <c r="L45" s="68" t="str">
        <f>K6</f>
        <v>Odborné učebny - ZŠ Bílina(IT)</v>
      </c>
      <c r="M45" s="67"/>
      <c r="N45" s="67"/>
      <c r="O45" s="67"/>
      <c r="P45" s="67"/>
      <c r="Q45" s="67"/>
      <c r="R45" s="67"/>
      <c r="S45" s="67"/>
      <c r="T45" s="67"/>
      <c r="U45" s="67"/>
      <c r="V45" s="67"/>
      <c r="W45" s="67"/>
      <c r="X45" s="67"/>
      <c r="Y45" s="67"/>
      <c r="Z45" s="67"/>
      <c r="AA45" s="67"/>
      <c r="AB45" s="67"/>
      <c r="AC45" s="67"/>
      <c r="AD45" s="67"/>
      <c r="AE45" s="67"/>
      <c r="AF45" s="67"/>
      <c r="AG45" s="67"/>
      <c r="AH45" s="67"/>
      <c r="AI45" s="67"/>
      <c r="AJ45" s="67"/>
      <c r="AK45" s="67"/>
      <c r="AL45" s="67"/>
      <c r="AM45" s="67"/>
      <c r="AN45" s="67"/>
      <c r="AO45" s="67"/>
      <c r="AP45" s="67"/>
      <c r="AQ45" s="67"/>
      <c r="AR45" s="69"/>
      <c r="BE45" s="5"/>
    </row>
    <row r="46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39"/>
      <c r="M46" s="39"/>
      <c r="N46" s="39"/>
      <c r="O46" s="39"/>
      <c r="P46" s="39"/>
      <c r="Q46" s="39"/>
      <c r="R46" s="39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  <c r="AF46" s="39"/>
      <c r="AG46" s="39"/>
      <c r="AH46" s="39"/>
      <c r="AI46" s="39"/>
      <c r="AJ46" s="39"/>
      <c r="AK46" s="39"/>
      <c r="AL46" s="39"/>
      <c r="AM46" s="39"/>
      <c r="AN46" s="39"/>
      <c r="AO46" s="39"/>
      <c r="AP46" s="39"/>
      <c r="AQ46" s="39"/>
      <c r="AR46" s="43"/>
      <c r="BE46" s="37"/>
    </row>
    <row r="47" s="2" customFormat="1" ht="12" customHeight="1">
      <c r="A47" s="37"/>
      <c r="B47" s="38"/>
      <c r="C47" s="31" t="s">
        <v>21</v>
      </c>
      <c r="D47" s="39"/>
      <c r="E47" s="39"/>
      <c r="F47" s="39"/>
      <c r="G47" s="39"/>
      <c r="H47" s="39"/>
      <c r="I47" s="39"/>
      <c r="J47" s="39"/>
      <c r="K47" s="39"/>
      <c r="L47" s="70" t="str">
        <f>IF(K8="","",K8)</f>
        <v>parc.č.: 1785,1783</v>
      </c>
      <c r="M47" s="39"/>
      <c r="N47" s="39"/>
      <c r="O47" s="39"/>
      <c r="P47" s="39"/>
      <c r="Q47" s="39"/>
      <c r="R47" s="39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  <c r="AF47" s="39"/>
      <c r="AG47" s="39"/>
      <c r="AH47" s="39"/>
      <c r="AI47" s="31" t="s">
        <v>23</v>
      </c>
      <c r="AJ47" s="39"/>
      <c r="AK47" s="39"/>
      <c r="AL47" s="39"/>
      <c r="AM47" s="71" t="str">
        <f>IF(AN8= "","",AN8)</f>
        <v>3. 3. 2025</v>
      </c>
      <c r="AN47" s="71"/>
      <c r="AO47" s="39"/>
      <c r="AP47" s="39"/>
      <c r="AQ47" s="39"/>
      <c r="AR47" s="43"/>
      <c r="BE47" s="37"/>
    </row>
    <row r="48" s="2" customFormat="1" ht="6.96" customHeight="1">
      <c r="A48" s="37"/>
      <c r="B48" s="38"/>
      <c r="C48" s="39"/>
      <c r="D48" s="39"/>
      <c r="E48" s="39"/>
      <c r="F48" s="39"/>
      <c r="G48" s="39"/>
      <c r="H48" s="39"/>
      <c r="I48" s="39"/>
      <c r="J48" s="39"/>
      <c r="K48" s="39"/>
      <c r="L48" s="39"/>
      <c r="M48" s="39"/>
      <c r="N48" s="39"/>
      <c r="O48" s="39"/>
      <c r="P48" s="39"/>
      <c r="Q48" s="39"/>
      <c r="R48" s="39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  <c r="AF48" s="39"/>
      <c r="AG48" s="39"/>
      <c r="AH48" s="39"/>
      <c r="AI48" s="39"/>
      <c r="AJ48" s="39"/>
      <c r="AK48" s="39"/>
      <c r="AL48" s="39"/>
      <c r="AM48" s="39"/>
      <c r="AN48" s="39"/>
      <c r="AO48" s="39"/>
      <c r="AP48" s="39"/>
      <c r="AQ48" s="39"/>
      <c r="AR48" s="43"/>
      <c r="BE48" s="37"/>
    </row>
    <row r="49" s="2" customFormat="1" ht="15.15" customHeight="1">
      <c r="A49" s="37"/>
      <c r="B49" s="38"/>
      <c r="C49" s="31" t="s">
        <v>25</v>
      </c>
      <c r="D49" s="39"/>
      <c r="E49" s="39"/>
      <c r="F49" s="39"/>
      <c r="G49" s="39"/>
      <c r="H49" s="39"/>
      <c r="I49" s="39"/>
      <c r="J49" s="39"/>
      <c r="K49" s="39"/>
      <c r="L49" s="63" t="str">
        <f>IF(E11= "","",E11)</f>
        <v>město Bílina</v>
      </c>
      <c r="M49" s="39"/>
      <c r="N49" s="39"/>
      <c r="O49" s="39"/>
      <c r="P49" s="39"/>
      <c r="Q49" s="39"/>
      <c r="R49" s="39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  <c r="AF49" s="39"/>
      <c r="AG49" s="39"/>
      <c r="AH49" s="39"/>
      <c r="AI49" s="31" t="s">
        <v>32</v>
      </c>
      <c r="AJ49" s="39"/>
      <c r="AK49" s="39"/>
      <c r="AL49" s="39"/>
      <c r="AM49" s="72" t="str">
        <f>IF(E17="","",E17)</f>
        <v>MPtechnik s.r.o.</v>
      </c>
      <c r="AN49" s="63"/>
      <c r="AO49" s="63"/>
      <c r="AP49" s="63"/>
      <c r="AQ49" s="39"/>
      <c r="AR49" s="43"/>
      <c r="AS49" s="73" t="s">
        <v>55</v>
      </c>
      <c r="AT49" s="74"/>
      <c r="AU49" s="75"/>
      <c r="AV49" s="75"/>
      <c r="AW49" s="75"/>
      <c r="AX49" s="75"/>
      <c r="AY49" s="75"/>
      <c r="AZ49" s="75"/>
      <c r="BA49" s="75"/>
      <c r="BB49" s="75"/>
      <c r="BC49" s="75"/>
      <c r="BD49" s="76"/>
      <c r="BE49" s="37"/>
    </row>
    <row r="50" s="2" customFormat="1" ht="15.15" customHeight="1">
      <c r="A50" s="37"/>
      <c r="B50" s="38"/>
      <c r="C50" s="31" t="s">
        <v>30</v>
      </c>
      <c r="D50" s="39"/>
      <c r="E50" s="39"/>
      <c r="F50" s="39"/>
      <c r="G50" s="39"/>
      <c r="H50" s="39"/>
      <c r="I50" s="39"/>
      <c r="J50" s="39"/>
      <c r="K50" s="39"/>
      <c r="L50" s="63" t="str">
        <f>IF(E14= "Vyplň údaj","",E14)</f>
        <v/>
      </c>
      <c r="M50" s="39"/>
      <c r="N50" s="39"/>
      <c r="O50" s="39"/>
      <c r="P50" s="39"/>
      <c r="Q50" s="39"/>
      <c r="R50" s="39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  <c r="AF50" s="39"/>
      <c r="AG50" s="39"/>
      <c r="AH50" s="39"/>
      <c r="AI50" s="31" t="s">
        <v>37</v>
      </c>
      <c r="AJ50" s="39"/>
      <c r="AK50" s="39"/>
      <c r="AL50" s="39"/>
      <c r="AM50" s="72" t="str">
        <f>IF(E20="","",E20)</f>
        <v xml:space="preserve"> </v>
      </c>
      <c r="AN50" s="63"/>
      <c r="AO50" s="63"/>
      <c r="AP50" s="63"/>
      <c r="AQ50" s="39"/>
      <c r="AR50" s="43"/>
      <c r="AS50" s="77"/>
      <c r="AT50" s="78"/>
      <c r="AU50" s="79"/>
      <c r="AV50" s="79"/>
      <c r="AW50" s="79"/>
      <c r="AX50" s="79"/>
      <c r="AY50" s="79"/>
      <c r="AZ50" s="79"/>
      <c r="BA50" s="79"/>
      <c r="BB50" s="79"/>
      <c r="BC50" s="79"/>
      <c r="BD50" s="80"/>
      <c r="BE50" s="37"/>
    </row>
    <row r="51" s="2" customFormat="1" ht="10.8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39"/>
      <c r="M51" s="39"/>
      <c r="N51" s="39"/>
      <c r="O51" s="39"/>
      <c r="P51" s="39"/>
      <c r="Q51" s="39"/>
      <c r="R51" s="39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  <c r="AF51" s="39"/>
      <c r="AG51" s="39"/>
      <c r="AH51" s="39"/>
      <c r="AI51" s="39"/>
      <c r="AJ51" s="39"/>
      <c r="AK51" s="39"/>
      <c r="AL51" s="39"/>
      <c r="AM51" s="39"/>
      <c r="AN51" s="39"/>
      <c r="AO51" s="39"/>
      <c r="AP51" s="39"/>
      <c r="AQ51" s="39"/>
      <c r="AR51" s="43"/>
      <c r="AS51" s="81"/>
      <c r="AT51" s="82"/>
      <c r="AU51" s="83"/>
      <c r="AV51" s="83"/>
      <c r="AW51" s="83"/>
      <c r="AX51" s="83"/>
      <c r="AY51" s="83"/>
      <c r="AZ51" s="83"/>
      <c r="BA51" s="83"/>
      <c r="BB51" s="83"/>
      <c r="BC51" s="83"/>
      <c r="BD51" s="84"/>
      <c r="BE51" s="37"/>
    </row>
    <row r="52" s="2" customFormat="1" ht="29.28" customHeight="1">
      <c r="A52" s="37"/>
      <c r="B52" s="38"/>
      <c r="C52" s="85" t="s">
        <v>56</v>
      </c>
      <c r="D52" s="86"/>
      <c r="E52" s="86"/>
      <c r="F52" s="86"/>
      <c r="G52" s="86"/>
      <c r="H52" s="87"/>
      <c r="I52" s="88" t="s">
        <v>57</v>
      </c>
      <c r="J52" s="86"/>
      <c r="K52" s="86"/>
      <c r="L52" s="86"/>
      <c r="M52" s="86"/>
      <c r="N52" s="86"/>
      <c r="O52" s="86"/>
      <c r="P52" s="86"/>
      <c r="Q52" s="86"/>
      <c r="R52" s="86"/>
      <c r="S52" s="86"/>
      <c r="T52" s="86"/>
      <c r="U52" s="86"/>
      <c r="V52" s="86"/>
      <c r="W52" s="86"/>
      <c r="X52" s="86"/>
      <c r="Y52" s="86"/>
      <c r="Z52" s="86"/>
      <c r="AA52" s="86"/>
      <c r="AB52" s="86"/>
      <c r="AC52" s="86"/>
      <c r="AD52" s="86"/>
      <c r="AE52" s="86"/>
      <c r="AF52" s="86"/>
      <c r="AG52" s="89" t="s">
        <v>58</v>
      </c>
      <c r="AH52" s="86"/>
      <c r="AI52" s="86"/>
      <c r="AJ52" s="86"/>
      <c r="AK52" s="86"/>
      <c r="AL52" s="86"/>
      <c r="AM52" s="86"/>
      <c r="AN52" s="88" t="s">
        <v>59</v>
      </c>
      <c r="AO52" s="86"/>
      <c r="AP52" s="86"/>
      <c r="AQ52" s="90" t="s">
        <v>60</v>
      </c>
      <c r="AR52" s="43"/>
      <c r="AS52" s="91" t="s">
        <v>61</v>
      </c>
      <c r="AT52" s="92" t="s">
        <v>62</v>
      </c>
      <c r="AU52" s="92" t="s">
        <v>63</v>
      </c>
      <c r="AV52" s="92" t="s">
        <v>64</v>
      </c>
      <c r="AW52" s="92" t="s">
        <v>65</v>
      </c>
      <c r="AX52" s="92" t="s">
        <v>66</v>
      </c>
      <c r="AY52" s="92" t="s">
        <v>67</v>
      </c>
      <c r="AZ52" s="92" t="s">
        <v>68</v>
      </c>
      <c r="BA52" s="92" t="s">
        <v>69</v>
      </c>
      <c r="BB52" s="92" t="s">
        <v>70</v>
      </c>
      <c r="BC52" s="92" t="s">
        <v>71</v>
      </c>
      <c r="BD52" s="93" t="s">
        <v>72</v>
      </c>
      <c r="BE52" s="37"/>
    </row>
    <row r="53" s="2" customFormat="1" ht="10.8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39"/>
      <c r="M53" s="39"/>
      <c r="N53" s="39"/>
      <c r="O53" s="39"/>
      <c r="P53" s="39"/>
      <c r="Q53" s="39"/>
      <c r="R53" s="39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  <c r="AF53" s="39"/>
      <c r="AG53" s="39"/>
      <c r="AH53" s="39"/>
      <c r="AI53" s="39"/>
      <c r="AJ53" s="39"/>
      <c r="AK53" s="39"/>
      <c r="AL53" s="39"/>
      <c r="AM53" s="39"/>
      <c r="AN53" s="39"/>
      <c r="AO53" s="39"/>
      <c r="AP53" s="39"/>
      <c r="AQ53" s="39"/>
      <c r="AR53" s="43"/>
      <c r="AS53" s="94"/>
      <c r="AT53" s="95"/>
      <c r="AU53" s="95"/>
      <c r="AV53" s="95"/>
      <c r="AW53" s="95"/>
      <c r="AX53" s="95"/>
      <c r="AY53" s="95"/>
      <c r="AZ53" s="95"/>
      <c r="BA53" s="95"/>
      <c r="BB53" s="95"/>
      <c r="BC53" s="95"/>
      <c r="BD53" s="96"/>
      <c r="BE53" s="37"/>
    </row>
    <row r="54" s="6" customFormat="1" ht="32.4" customHeight="1">
      <c r="A54" s="6"/>
      <c r="B54" s="97"/>
      <c r="C54" s="98" t="s">
        <v>73</v>
      </c>
      <c r="D54" s="99"/>
      <c r="E54" s="99"/>
      <c r="F54" s="99"/>
      <c r="G54" s="99"/>
      <c r="H54" s="99"/>
      <c r="I54" s="99"/>
      <c r="J54" s="99"/>
      <c r="K54" s="99"/>
      <c r="L54" s="99"/>
      <c r="M54" s="99"/>
      <c r="N54" s="99"/>
      <c r="O54" s="99"/>
      <c r="P54" s="99"/>
      <c r="Q54" s="99"/>
      <c r="R54" s="99"/>
      <c r="S54" s="99"/>
      <c r="T54" s="99"/>
      <c r="U54" s="99"/>
      <c r="V54" s="99"/>
      <c r="W54" s="99"/>
      <c r="X54" s="99"/>
      <c r="Y54" s="99"/>
      <c r="Z54" s="99"/>
      <c r="AA54" s="99"/>
      <c r="AB54" s="99"/>
      <c r="AC54" s="99"/>
      <c r="AD54" s="99"/>
      <c r="AE54" s="99"/>
      <c r="AF54" s="99"/>
      <c r="AG54" s="100">
        <f>ROUND(SUM(AG55:AG57),2)</f>
        <v>0</v>
      </c>
      <c r="AH54" s="100"/>
      <c r="AI54" s="100"/>
      <c r="AJ54" s="100"/>
      <c r="AK54" s="100"/>
      <c r="AL54" s="100"/>
      <c r="AM54" s="100"/>
      <c r="AN54" s="101">
        <f>SUM(AG54,AT54)</f>
        <v>0</v>
      </c>
      <c r="AO54" s="101"/>
      <c r="AP54" s="101"/>
      <c r="AQ54" s="102" t="s">
        <v>19</v>
      </c>
      <c r="AR54" s="103"/>
      <c r="AS54" s="104">
        <f>ROUND(SUM(AS55:AS57),2)</f>
        <v>0</v>
      </c>
      <c r="AT54" s="105">
        <f>ROUND(SUM(AV54:AW54),2)</f>
        <v>0</v>
      </c>
      <c r="AU54" s="106">
        <f>ROUND(SUM(AU55:AU57),5)</f>
        <v>0</v>
      </c>
      <c r="AV54" s="105">
        <f>ROUND(AZ54*L29,2)</f>
        <v>0</v>
      </c>
      <c r="AW54" s="105">
        <f>ROUND(BA54*L30,2)</f>
        <v>0</v>
      </c>
      <c r="AX54" s="105">
        <f>ROUND(BB54*L29,2)</f>
        <v>0</v>
      </c>
      <c r="AY54" s="105">
        <f>ROUND(BC54*L30,2)</f>
        <v>0</v>
      </c>
      <c r="AZ54" s="105">
        <f>ROUND(SUM(AZ55:AZ57),2)</f>
        <v>0</v>
      </c>
      <c r="BA54" s="105">
        <f>ROUND(SUM(BA55:BA57),2)</f>
        <v>0</v>
      </c>
      <c r="BB54" s="105">
        <f>ROUND(SUM(BB55:BB57),2)</f>
        <v>0</v>
      </c>
      <c r="BC54" s="105">
        <f>ROUND(SUM(BC55:BC57),2)</f>
        <v>0</v>
      </c>
      <c r="BD54" s="107">
        <f>ROUND(SUM(BD55:BD57),2)</f>
        <v>0</v>
      </c>
      <c r="BE54" s="6"/>
      <c r="BS54" s="108" t="s">
        <v>74</v>
      </c>
      <c r="BT54" s="108" t="s">
        <v>75</v>
      </c>
      <c r="BU54" s="109" t="s">
        <v>76</v>
      </c>
      <c r="BV54" s="108" t="s">
        <v>77</v>
      </c>
      <c r="BW54" s="108" t="s">
        <v>5</v>
      </c>
      <c r="BX54" s="108" t="s">
        <v>78</v>
      </c>
      <c r="CL54" s="108" t="s">
        <v>19</v>
      </c>
    </row>
    <row r="55" s="7" customFormat="1" ht="16.5" customHeight="1">
      <c r="A55" s="110" t="s">
        <v>79</v>
      </c>
      <c r="B55" s="111"/>
      <c r="C55" s="112"/>
      <c r="D55" s="113" t="s">
        <v>80</v>
      </c>
      <c r="E55" s="113"/>
      <c r="F55" s="113"/>
      <c r="G55" s="113"/>
      <c r="H55" s="113"/>
      <c r="I55" s="114"/>
      <c r="J55" s="113" t="s">
        <v>81</v>
      </c>
      <c r="K55" s="113"/>
      <c r="L55" s="113"/>
      <c r="M55" s="113"/>
      <c r="N55" s="113"/>
      <c r="O55" s="113"/>
      <c r="P55" s="113"/>
      <c r="Q55" s="113"/>
      <c r="R55" s="113"/>
      <c r="S55" s="113"/>
      <c r="T55" s="113"/>
      <c r="U55" s="113"/>
      <c r="V55" s="113"/>
      <c r="W55" s="113"/>
      <c r="X55" s="113"/>
      <c r="Y55" s="113"/>
      <c r="Z55" s="113"/>
      <c r="AA55" s="113"/>
      <c r="AB55" s="113"/>
      <c r="AC55" s="113"/>
      <c r="AD55" s="113"/>
      <c r="AE55" s="113"/>
      <c r="AF55" s="113"/>
      <c r="AG55" s="115">
        <f>'a - Učebna informatiky'!J30</f>
        <v>0</v>
      </c>
      <c r="AH55" s="114"/>
      <c r="AI55" s="114"/>
      <c r="AJ55" s="114"/>
      <c r="AK55" s="114"/>
      <c r="AL55" s="114"/>
      <c r="AM55" s="114"/>
      <c r="AN55" s="115">
        <f>SUM(AG55,AT55)</f>
        <v>0</v>
      </c>
      <c r="AO55" s="114"/>
      <c r="AP55" s="114"/>
      <c r="AQ55" s="116" t="s">
        <v>82</v>
      </c>
      <c r="AR55" s="117"/>
      <c r="AS55" s="118">
        <v>0</v>
      </c>
      <c r="AT55" s="119">
        <f>ROUND(SUM(AV55:AW55),2)</f>
        <v>0</v>
      </c>
      <c r="AU55" s="120">
        <f>'a - Učebna informatiky'!P81</f>
        <v>0</v>
      </c>
      <c r="AV55" s="119">
        <f>'a - Učebna informatiky'!J33</f>
        <v>0</v>
      </c>
      <c r="AW55" s="119">
        <f>'a - Učebna informatiky'!J34</f>
        <v>0</v>
      </c>
      <c r="AX55" s="119">
        <f>'a - Učebna informatiky'!J35</f>
        <v>0</v>
      </c>
      <c r="AY55" s="119">
        <f>'a - Učebna informatiky'!J36</f>
        <v>0</v>
      </c>
      <c r="AZ55" s="119">
        <f>'a - Učebna informatiky'!F33</f>
        <v>0</v>
      </c>
      <c r="BA55" s="119">
        <f>'a - Učebna informatiky'!F34</f>
        <v>0</v>
      </c>
      <c r="BB55" s="119">
        <f>'a - Učebna informatiky'!F35</f>
        <v>0</v>
      </c>
      <c r="BC55" s="119">
        <f>'a - Učebna informatiky'!F36</f>
        <v>0</v>
      </c>
      <c r="BD55" s="121">
        <f>'a - Učebna informatiky'!F37</f>
        <v>0</v>
      </c>
      <c r="BE55" s="7"/>
      <c r="BT55" s="122" t="s">
        <v>83</v>
      </c>
      <c r="BV55" s="122" t="s">
        <v>77</v>
      </c>
      <c r="BW55" s="122" t="s">
        <v>84</v>
      </c>
      <c r="BX55" s="122" t="s">
        <v>5</v>
      </c>
      <c r="CL55" s="122" t="s">
        <v>19</v>
      </c>
      <c r="CM55" s="122" t="s">
        <v>85</v>
      </c>
    </row>
    <row r="56" s="7" customFormat="1" ht="16.5" customHeight="1">
      <c r="A56" s="110" t="s">
        <v>79</v>
      </c>
      <c r="B56" s="111"/>
      <c r="C56" s="112"/>
      <c r="D56" s="113" t="s">
        <v>86</v>
      </c>
      <c r="E56" s="113"/>
      <c r="F56" s="113"/>
      <c r="G56" s="113"/>
      <c r="H56" s="113"/>
      <c r="I56" s="114"/>
      <c r="J56" s="113" t="s">
        <v>87</v>
      </c>
      <c r="K56" s="113"/>
      <c r="L56" s="113"/>
      <c r="M56" s="113"/>
      <c r="N56" s="113"/>
      <c r="O56" s="113"/>
      <c r="P56" s="113"/>
      <c r="Q56" s="113"/>
      <c r="R56" s="113"/>
      <c r="S56" s="113"/>
      <c r="T56" s="113"/>
      <c r="U56" s="113"/>
      <c r="V56" s="113"/>
      <c r="W56" s="113"/>
      <c r="X56" s="113"/>
      <c r="Y56" s="113"/>
      <c r="Z56" s="113"/>
      <c r="AA56" s="113"/>
      <c r="AB56" s="113"/>
      <c r="AC56" s="113"/>
      <c r="AD56" s="113"/>
      <c r="AE56" s="113"/>
      <c r="AF56" s="113"/>
      <c r="AG56" s="115">
        <f>'b - Učebna a kabinet dílen'!J30</f>
        <v>0</v>
      </c>
      <c r="AH56" s="114"/>
      <c r="AI56" s="114"/>
      <c r="AJ56" s="114"/>
      <c r="AK56" s="114"/>
      <c r="AL56" s="114"/>
      <c r="AM56" s="114"/>
      <c r="AN56" s="115">
        <f>SUM(AG56,AT56)</f>
        <v>0</v>
      </c>
      <c r="AO56" s="114"/>
      <c r="AP56" s="114"/>
      <c r="AQ56" s="116" t="s">
        <v>82</v>
      </c>
      <c r="AR56" s="117"/>
      <c r="AS56" s="118">
        <v>0</v>
      </c>
      <c r="AT56" s="119">
        <f>ROUND(SUM(AV56:AW56),2)</f>
        <v>0</v>
      </c>
      <c r="AU56" s="120">
        <f>'b - Učebna a kabinet dílen'!P81</f>
        <v>0</v>
      </c>
      <c r="AV56" s="119">
        <f>'b - Učebna a kabinet dílen'!J33</f>
        <v>0</v>
      </c>
      <c r="AW56" s="119">
        <f>'b - Učebna a kabinet dílen'!J34</f>
        <v>0</v>
      </c>
      <c r="AX56" s="119">
        <f>'b - Učebna a kabinet dílen'!J35</f>
        <v>0</v>
      </c>
      <c r="AY56" s="119">
        <f>'b - Učebna a kabinet dílen'!J36</f>
        <v>0</v>
      </c>
      <c r="AZ56" s="119">
        <f>'b - Učebna a kabinet dílen'!F33</f>
        <v>0</v>
      </c>
      <c r="BA56" s="119">
        <f>'b - Učebna a kabinet dílen'!F34</f>
        <v>0</v>
      </c>
      <c r="BB56" s="119">
        <f>'b - Učebna a kabinet dílen'!F35</f>
        <v>0</v>
      </c>
      <c r="BC56" s="119">
        <f>'b - Učebna a kabinet dílen'!F36</f>
        <v>0</v>
      </c>
      <c r="BD56" s="121">
        <f>'b - Učebna a kabinet dílen'!F37</f>
        <v>0</v>
      </c>
      <c r="BE56" s="7"/>
      <c r="BT56" s="122" t="s">
        <v>83</v>
      </c>
      <c r="BV56" s="122" t="s">
        <v>77</v>
      </c>
      <c r="BW56" s="122" t="s">
        <v>88</v>
      </c>
      <c r="BX56" s="122" t="s">
        <v>5</v>
      </c>
      <c r="CL56" s="122" t="s">
        <v>19</v>
      </c>
      <c r="CM56" s="122" t="s">
        <v>85</v>
      </c>
    </row>
    <row r="57" s="7" customFormat="1" ht="16.5" customHeight="1">
      <c r="A57" s="110" t="s">
        <v>79</v>
      </c>
      <c r="B57" s="111"/>
      <c r="C57" s="112"/>
      <c r="D57" s="113" t="s">
        <v>89</v>
      </c>
      <c r="E57" s="113"/>
      <c r="F57" s="113"/>
      <c r="G57" s="113"/>
      <c r="H57" s="113"/>
      <c r="I57" s="114"/>
      <c r="J57" s="113" t="s">
        <v>90</v>
      </c>
      <c r="K57" s="113"/>
      <c r="L57" s="113"/>
      <c r="M57" s="113"/>
      <c r="N57" s="113"/>
      <c r="O57" s="113"/>
      <c r="P57" s="113"/>
      <c r="Q57" s="113"/>
      <c r="R57" s="113"/>
      <c r="S57" s="113"/>
      <c r="T57" s="113"/>
      <c r="U57" s="113"/>
      <c r="V57" s="113"/>
      <c r="W57" s="113"/>
      <c r="X57" s="113"/>
      <c r="Y57" s="113"/>
      <c r="Z57" s="113"/>
      <c r="AA57" s="113"/>
      <c r="AB57" s="113"/>
      <c r="AC57" s="113"/>
      <c r="AD57" s="113"/>
      <c r="AE57" s="113"/>
      <c r="AF57" s="113"/>
      <c r="AG57" s="115">
        <f>'c - Učebna výtvarné výchovy'!J30</f>
        <v>0</v>
      </c>
      <c r="AH57" s="114"/>
      <c r="AI57" s="114"/>
      <c r="AJ57" s="114"/>
      <c r="AK57" s="114"/>
      <c r="AL57" s="114"/>
      <c r="AM57" s="114"/>
      <c r="AN57" s="115">
        <f>SUM(AG57,AT57)</f>
        <v>0</v>
      </c>
      <c r="AO57" s="114"/>
      <c r="AP57" s="114"/>
      <c r="AQ57" s="116" t="s">
        <v>82</v>
      </c>
      <c r="AR57" s="117"/>
      <c r="AS57" s="123">
        <v>0</v>
      </c>
      <c r="AT57" s="124">
        <f>ROUND(SUM(AV57:AW57),2)</f>
        <v>0</v>
      </c>
      <c r="AU57" s="125">
        <f>'c - Učebna výtvarné výchovy'!P81</f>
        <v>0</v>
      </c>
      <c r="AV57" s="124">
        <f>'c - Učebna výtvarné výchovy'!J33</f>
        <v>0</v>
      </c>
      <c r="AW57" s="124">
        <f>'c - Učebna výtvarné výchovy'!J34</f>
        <v>0</v>
      </c>
      <c r="AX57" s="124">
        <f>'c - Učebna výtvarné výchovy'!J35</f>
        <v>0</v>
      </c>
      <c r="AY57" s="124">
        <f>'c - Učebna výtvarné výchovy'!J36</f>
        <v>0</v>
      </c>
      <c r="AZ57" s="124">
        <f>'c - Učebna výtvarné výchovy'!F33</f>
        <v>0</v>
      </c>
      <c r="BA57" s="124">
        <f>'c - Učebna výtvarné výchovy'!F34</f>
        <v>0</v>
      </c>
      <c r="BB57" s="124">
        <f>'c - Učebna výtvarné výchovy'!F35</f>
        <v>0</v>
      </c>
      <c r="BC57" s="124">
        <f>'c - Učebna výtvarné výchovy'!F36</f>
        <v>0</v>
      </c>
      <c r="BD57" s="126">
        <f>'c - Učebna výtvarné výchovy'!F37</f>
        <v>0</v>
      </c>
      <c r="BE57" s="7"/>
      <c r="BT57" s="122" t="s">
        <v>83</v>
      </c>
      <c r="BV57" s="122" t="s">
        <v>77</v>
      </c>
      <c r="BW57" s="122" t="s">
        <v>91</v>
      </c>
      <c r="BX57" s="122" t="s">
        <v>5</v>
      </c>
      <c r="CL57" s="122" t="s">
        <v>19</v>
      </c>
      <c r="CM57" s="122" t="s">
        <v>85</v>
      </c>
    </row>
    <row r="58" s="2" customFormat="1" ht="30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39"/>
      <c r="M58" s="39"/>
      <c r="N58" s="39"/>
      <c r="O58" s="39"/>
      <c r="P58" s="39"/>
      <c r="Q58" s="39"/>
      <c r="R58" s="39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  <c r="AF58" s="39"/>
      <c r="AG58" s="39"/>
      <c r="AH58" s="39"/>
      <c r="AI58" s="39"/>
      <c r="AJ58" s="39"/>
      <c r="AK58" s="39"/>
      <c r="AL58" s="39"/>
      <c r="AM58" s="39"/>
      <c r="AN58" s="39"/>
      <c r="AO58" s="39"/>
      <c r="AP58" s="39"/>
      <c r="AQ58" s="39"/>
      <c r="AR58" s="43"/>
      <c r="AS58" s="37"/>
      <c r="AT58" s="37"/>
      <c r="AU58" s="37"/>
      <c r="AV58" s="37"/>
      <c r="AW58" s="37"/>
      <c r="AX58" s="37"/>
      <c r="AY58" s="37"/>
      <c r="AZ58" s="37"/>
      <c r="BA58" s="37"/>
      <c r="BB58" s="37"/>
      <c r="BC58" s="37"/>
      <c r="BD58" s="37"/>
      <c r="BE58" s="37"/>
    </row>
    <row r="59" s="2" customFormat="1" ht="6.96" customHeight="1">
      <c r="A59" s="37"/>
      <c r="B59" s="58"/>
      <c r="C59" s="59"/>
      <c r="D59" s="59"/>
      <c r="E59" s="59"/>
      <c r="F59" s="59"/>
      <c r="G59" s="59"/>
      <c r="H59" s="59"/>
      <c r="I59" s="59"/>
      <c r="J59" s="59"/>
      <c r="K59" s="59"/>
      <c r="L59" s="59"/>
      <c r="M59" s="59"/>
      <c r="N59" s="59"/>
      <c r="O59" s="59"/>
      <c r="P59" s="59"/>
      <c r="Q59" s="59"/>
      <c r="R59" s="59"/>
      <c r="S59" s="59"/>
      <c r="T59" s="59"/>
      <c r="U59" s="59"/>
      <c r="V59" s="59"/>
      <c r="W59" s="59"/>
      <c r="X59" s="59"/>
      <c r="Y59" s="59"/>
      <c r="Z59" s="59"/>
      <c r="AA59" s="59"/>
      <c r="AB59" s="59"/>
      <c r="AC59" s="59"/>
      <c r="AD59" s="59"/>
      <c r="AE59" s="59"/>
      <c r="AF59" s="59"/>
      <c r="AG59" s="59"/>
      <c r="AH59" s="59"/>
      <c r="AI59" s="59"/>
      <c r="AJ59" s="59"/>
      <c r="AK59" s="59"/>
      <c r="AL59" s="59"/>
      <c r="AM59" s="59"/>
      <c r="AN59" s="59"/>
      <c r="AO59" s="59"/>
      <c r="AP59" s="59"/>
      <c r="AQ59" s="59"/>
      <c r="AR59" s="43"/>
      <c r="AS59" s="37"/>
      <c r="AT59" s="37"/>
      <c r="AU59" s="37"/>
      <c r="AV59" s="37"/>
      <c r="AW59" s="37"/>
      <c r="AX59" s="37"/>
      <c r="AY59" s="37"/>
      <c r="AZ59" s="37"/>
      <c r="BA59" s="37"/>
      <c r="BB59" s="37"/>
      <c r="BC59" s="37"/>
      <c r="BD59" s="37"/>
      <c r="BE59" s="37"/>
    </row>
  </sheetData>
  <sheetProtection sheet="1" formatColumns="0" formatRows="0" objects="1" scenarios="1" spinCount="100000" saltValue="xPLDEWmuXwUbk+KVpuE2qvsnXIvVP7bEv77tJUhmu1U8Zjx3BoQfd50o/D9/oNATW3RBz6kjufP7HUZmi/92kw==" hashValue="sdzjTQ2ohWjIW22mI6E8MZZ8H8k9sdMfge6mTsb9Qj/xxmrMcHYnO8pWpWEuvtBb3mrjWZf/PeDWGeZ/pNNoQg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a - Učebna informatiky'!C2" display="/"/>
    <hyperlink ref="A56" location="'b - Učebna a kabinet dílen'!C2" display="/"/>
    <hyperlink ref="A57" location="'c - Učebna výtvarné výchovy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84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Odborné učebny - ZŠ Bílina(IT)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94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3. 3. 2025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35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ROUND((SUM(BE81:BE90)),  2)</f>
        <v>0</v>
      </c>
      <c r="G33" s="37"/>
      <c r="H33" s="37"/>
      <c r="I33" s="147">
        <v>0.20999999999999999</v>
      </c>
      <c r="J33" s="146">
        <f>ROUND(((SUM(BE81:BE90))*I33),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ROUND((SUM(BF81:BF90)),  2)</f>
        <v>0</v>
      </c>
      <c r="G34" s="37"/>
      <c r="H34" s="37"/>
      <c r="I34" s="147">
        <v>0.12</v>
      </c>
      <c r="J34" s="146">
        <f>ROUND(((SUM(BF81:BF90))*I34),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ROUND((SUM(BG81:BG90)),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ROUND((SUM(BH81:BH90)),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ROUND((SUM(BI81:BI90)),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Odborné učebny - ZŠ Bílina(IT)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a - Učebna informatiky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parc.č.: 1785,1783</v>
      </c>
      <c r="G52" s="39"/>
      <c r="H52" s="39"/>
      <c r="I52" s="31" t="s">
        <v>23</v>
      </c>
      <c r="J52" s="71" t="str">
        <f>IF(J12="","",J12)</f>
        <v>3. 3. 2025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město Bílina</v>
      </c>
      <c r="G54" s="39"/>
      <c r="H54" s="39"/>
      <c r="I54" s="31" t="s">
        <v>32</v>
      </c>
      <c r="J54" s="35" t="str">
        <f>E21</f>
        <v>MPtechnik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hidden="1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101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Odborné učebny - ZŠ Bílina(IT)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93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a - Učebna informatiky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parc.č.: 1785,1783</v>
      </c>
      <c r="G75" s="39"/>
      <c r="H75" s="39"/>
      <c r="I75" s="31" t="s">
        <v>23</v>
      </c>
      <c r="J75" s="71" t="str">
        <f>IF(J12="","",J12)</f>
        <v>3. 3. 2025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město Bílina</v>
      </c>
      <c r="G77" s="39"/>
      <c r="H77" s="39"/>
      <c r="I77" s="31" t="s">
        <v>32</v>
      </c>
      <c r="J77" s="35" t="str">
        <f>E21</f>
        <v>MPtechnik s.r.o.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9"/>
      <c r="E78" s="39"/>
      <c r="F78" s="26" t="str">
        <f>IF(E18="","",E18)</f>
        <v>Vyplň údaj</v>
      </c>
      <c r="G78" s="39"/>
      <c r="H78" s="39"/>
      <c r="I78" s="31" t="s">
        <v>37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102</v>
      </c>
      <c r="D80" s="179" t="s">
        <v>60</v>
      </c>
      <c r="E80" s="179" t="s">
        <v>56</v>
      </c>
      <c r="F80" s="179" t="s">
        <v>57</v>
      </c>
      <c r="G80" s="179" t="s">
        <v>103</v>
      </c>
      <c r="H80" s="179" t="s">
        <v>104</v>
      </c>
      <c r="I80" s="179" t="s">
        <v>105</v>
      </c>
      <c r="J80" s="179" t="s">
        <v>97</v>
      </c>
      <c r="K80" s="180" t="s">
        <v>106</v>
      </c>
      <c r="L80" s="181"/>
      <c r="M80" s="91" t="s">
        <v>19</v>
      </c>
      <c r="N80" s="92" t="s">
        <v>45</v>
      </c>
      <c r="O80" s="92" t="s">
        <v>107</v>
      </c>
      <c r="P80" s="92" t="s">
        <v>108</v>
      </c>
      <c r="Q80" s="92" t="s">
        <v>109</v>
      </c>
      <c r="R80" s="92" t="s">
        <v>110</v>
      </c>
      <c r="S80" s="92" t="s">
        <v>111</v>
      </c>
      <c r="T80" s="93" t="s">
        <v>112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113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0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74</v>
      </c>
      <c r="AU81" s="16" t="s">
        <v>98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74</v>
      </c>
      <c r="E82" s="190" t="s">
        <v>114</v>
      </c>
      <c r="F82" s="190" t="s">
        <v>115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85</v>
      </c>
      <c r="AT82" s="199" t="s">
        <v>74</v>
      </c>
      <c r="AU82" s="199" t="s">
        <v>75</v>
      </c>
      <c r="AY82" s="198" t="s">
        <v>116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74</v>
      </c>
      <c r="E83" s="201" t="s">
        <v>117</v>
      </c>
      <c r="F83" s="201" t="s">
        <v>118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SUM(P84:P90)</f>
        <v>0</v>
      </c>
      <c r="Q83" s="195"/>
      <c r="R83" s="196">
        <f>SUM(R84:R90)</f>
        <v>0</v>
      </c>
      <c r="S83" s="195"/>
      <c r="T83" s="197">
        <f>SUM(T84:T90)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85</v>
      </c>
      <c r="AT83" s="199" t="s">
        <v>74</v>
      </c>
      <c r="AU83" s="199" t="s">
        <v>83</v>
      </c>
      <c r="AY83" s="198" t="s">
        <v>116</v>
      </c>
      <c r="BK83" s="200">
        <f>SUM(BK84:BK90)</f>
        <v>0</v>
      </c>
    </row>
    <row r="84" s="2" customFormat="1" ht="16.5" customHeight="1">
      <c r="A84" s="37"/>
      <c r="B84" s="38"/>
      <c r="C84" s="203" t="s">
        <v>119</v>
      </c>
      <c r="D84" s="203" t="s">
        <v>120</v>
      </c>
      <c r="E84" s="204" t="s">
        <v>121</v>
      </c>
      <c r="F84" s="205" t="s">
        <v>122</v>
      </c>
      <c r="G84" s="206" t="s">
        <v>123</v>
      </c>
      <c r="H84" s="207">
        <v>26</v>
      </c>
      <c r="I84" s="208"/>
      <c r="J84" s="209">
        <f>ROUND(I84*H84,2)</f>
        <v>0</v>
      </c>
      <c r="K84" s="205" t="s">
        <v>19</v>
      </c>
      <c r="L84" s="43"/>
      <c r="M84" s="210" t="s">
        <v>19</v>
      </c>
      <c r="N84" s="211" t="s">
        <v>46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124</v>
      </c>
      <c r="AT84" s="214" t="s">
        <v>120</v>
      </c>
      <c r="AU84" s="214" t="s">
        <v>85</v>
      </c>
      <c r="AY84" s="16" t="s">
        <v>116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83</v>
      </c>
      <c r="BK84" s="215">
        <f>ROUND(I84*H84,2)</f>
        <v>0</v>
      </c>
      <c r="BL84" s="16" t="s">
        <v>124</v>
      </c>
      <c r="BM84" s="214" t="s">
        <v>125</v>
      </c>
    </row>
    <row r="85" s="2" customFormat="1" ht="16.5" customHeight="1">
      <c r="A85" s="37"/>
      <c r="B85" s="38"/>
      <c r="C85" s="203" t="s">
        <v>7</v>
      </c>
      <c r="D85" s="203" t="s">
        <v>120</v>
      </c>
      <c r="E85" s="204" t="s">
        <v>126</v>
      </c>
      <c r="F85" s="205" t="s">
        <v>127</v>
      </c>
      <c r="G85" s="206" t="s">
        <v>123</v>
      </c>
      <c r="H85" s="207">
        <v>1</v>
      </c>
      <c r="I85" s="208"/>
      <c r="J85" s="209">
        <f>ROUND(I85*H85,2)</f>
        <v>0</v>
      </c>
      <c r="K85" s="205" t="s">
        <v>19</v>
      </c>
      <c r="L85" s="43"/>
      <c r="M85" s="210" t="s">
        <v>19</v>
      </c>
      <c r="N85" s="211" t="s">
        <v>46</v>
      </c>
      <c r="O85" s="83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124</v>
      </c>
      <c r="AT85" s="214" t="s">
        <v>120</v>
      </c>
      <c r="AU85" s="214" t="s">
        <v>85</v>
      </c>
      <c r="AY85" s="16" t="s">
        <v>116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83</v>
      </c>
      <c r="BK85" s="215">
        <f>ROUND(I85*H85,2)</f>
        <v>0</v>
      </c>
      <c r="BL85" s="16" t="s">
        <v>124</v>
      </c>
      <c r="BM85" s="214" t="s">
        <v>128</v>
      </c>
    </row>
    <row r="86" s="2" customFormat="1" ht="16.5" customHeight="1">
      <c r="A86" s="37"/>
      <c r="B86" s="38"/>
      <c r="C86" s="203" t="s">
        <v>129</v>
      </c>
      <c r="D86" s="203" t="s">
        <v>120</v>
      </c>
      <c r="E86" s="204" t="s">
        <v>130</v>
      </c>
      <c r="F86" s="205" t="s">
        <v>131</v>
      </c>
      <c r="G86" s="206" t="s">
        <v>123</v>
      </c>
      <c r="H86" s="207">
        <v>1</v>
      </c>
      <c r="I86" s="208"/>
      <c r="J86" s="209">
        <f>ROUND(I86*H86,2)</f>
        <v>0</v>
      </c>
      <c r="K86" s="205" t="s">
        <v>19</v>
      </c>
      <c r="L86" s="43"/>
      <c r="M86" s="210" t="s">
        <v>19</v>
      </c>
      <c r="N86" s="211" t="s">
        <v>46</v>
      </c>
      <c r="O86" s="83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4" t="s">
        <v>124</v>
      </c>
      <c r="AT86" s="214" t="s">
        <v>120</v>
      </c>
      <c r="AU86" s="214" t="s">
        <v>85</v>
      </c>
      <c r="AY86" s="16" t="s">
        <v>116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6" t="s">
        <v>83</v>
      </c>
      <c r="BK86" s="215">
        <f>ROUND(I86*H86,2)</f>
        <v>0</v>
      </c>
      <c r="BL86" s="16" t="s">
        <v>124</v>
      </c>
      <c r="BM86" s="214" t="s">
        <v>132</v>
      </c>
    </row>
    <row r="87" s="2" customFormat="1" ht="24.15" customHeight="1">
      <c r="A87" s="37"/>
      <c r="B87" s="38"/>
      <c r="C87" s="203" t="s">
        <v>133</v>
      </c>
      <c r="D87" s="203" t="s">
        <v>120</v>
      </c>
      <c r="E87" s="204" t="s">
        <v>134</v>
      </c>
      <c r="F87" s="205" t="s">
        <v>135</v>
      </c>
      <c r="G87" s="206" t="s">
        <v>136</v>
      </c>
      <c r="H87" s="207">
        <v>74</v>
      </c>
      <c r="I87" s="208"/>
      <c r="J87" s="209">
        <f>ROUND(I87*H87,2)</f>
        <v>0</v>
      </c>
      <c r="K87" s="205" t="s">
        <v>137</v>
      </c>
      <c r="L87" s="43"/>
      <c r="M87" s="210" t="s">
        <v>19</v>
      </c>
      <c r="N87" s="211" t="s">
        <v>46</v>
      </c>
      <c r="O87" s="83"/>
      <c r="P87" s="212">
        <f>O87*H87</f>
        <v>0</v>
      </c>
      <c r="Q87" s="212">
        <v>0</v>
      </c>
      <c r="R87" s="212">
        <f>Q87*H87</f>
        <v>0</v>
      </c>
      <c r="S87" s="212">
        <v>0</v>
      </c>
      <c r="T87" s="213">
        <f>S87*H87</f>
        <v>0</v>
      </c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R87" s="214" t="s">
        <v>138</v>
      </c>
      <c r="AT87" s="214" t="s">
        <v>120</v>
      </c>
      <c r="AU87" s="214" t="s">
        <v>85</v>
      </c>
      <c r="AY87" s="16" t="s">
        <v>116</v>
      </c>
      <c r="BE87" s="215">
        <f>IF(N87="základní",J87,0)</f>
        <v>0</v>
      </c>
      <c r="BF87" s="215">
        <f>IF(N87="snížená",J87,0)</f>
        <v>0</v>
      </c>
      <c r="BG87" s="215">
        <f>IF(N87="zákl. přenesená",J87,0)</f>
        <v>0</v>
      </c>
      <c r="BH87" s="215">
        <f>IF(N87="sníž. přenesená",J87,0)</f>
        <v>0</v>
      </c>
      <c r="BI87" s="215">
        <f>IF(N87="nulová",J87,0)</f>
        <v>0</v>
      </c>
      <c r="BJ87" s="16" t="s">
        <v>83</v>
      </c>
      <c r="BK87" s="215">
        <f>ROUND(I87*H87,2)</f>
        <v>0</v>
      </c>
      <c r="BL87" s="16" t="s">
        <v>138</v>
      </c>
      <c r="BM87" s="214" t="s">
        <v>139</v>
      </c>
    </row>
    <row r="88" s="2" customFormat="1">
      <c r="A88" s="37"/>
      <c r="B88" s="38"/>
      <c r="C88" s="39"/>
      <c r="D88" s="216" t="s">
        <v>140</v>
      </c>
      <c r="E88" s="39"/>
      <c r="F88" s="217" t="s">
        <v>141</v>
      </c>
      <c r="G88" s="39"/>
      <c r="H88" s="39"/>
      <c r="I88" s="218"/>
      <c r="J88" s="39"/>
      <c r="K88" s="39"/>
      <c r="L88" s="43"/>
      <c r="M88" s="219"/>
      <c r="N88" s="220"/>
      <c r="O88" s="83"/>
      <c r="P88" s="83"/>
      <c r="Q88" s="83"/>
      <c r="R88" s="83"/>
      <c r="S88" s="83"/>
      <c r="T88" s="84"/>
      <c r="U88" s="37"/>
      <c r="V88" s="37"/>
      <c r="W88" s="37"/>
      <c r="X88" s="37"/>
      <c r="Y88" s="37"/>
      <c r="Z88" s="37"/>
      <c r="AA88" s="37"/>
      <c r="AB88" s="37"/>
      <c r="AC88" s="37"/>
      <c r="AD88" s="37"/>
      <c r="AE88" s="37"/>
      <c r="AT88" s="16" t="s">
        <v>140</v>
      </c>
      <c r="AU88" s="16" t="s">
        <v>85</v>
      </c>
    </row>
    <row r="89" s="13" customFormat="1">
      <c r="A89" s="13"/>
      <c r="B89" s="221"/>
      <c r="C89" s="222"/>
      <c r="D89" s="223" t="s">
        <v>142</v>
      </c>
      <c r="E89" s="224" t="s">
        <v>19</v>
      </c>
      <c r="F89" s="225" t="s">
        <v>143</v>
      </c>
      <c r="G89" s="222"/>
      <c r="H89" s="224" t="s">
        <v>19</v>
      </c>
      <c r="I89" s="226"/>
      <c r="J89" s="222"/>
      <c r="K89" s="222"/>
      <c r="L89" s="227"/>
      <c r="M89" s="228"/>
      <c r="N89" s="229"/>
      <c r="O89" s="229"/>
      <c r="P89" s="229"/>
      <c r="Q89" s="229"/>
      <c r="R89" s="229"/>
      <c r="S89" s="229"/>
      <c r="T89" s="230"/>
      <c r="U89" s="13"/>
      <c r="V89" s="13"/>
      <c r="W89" s="13"/>
      <c r="X89" s="13"/>
      <c r="Y89" s="13"/>
      <c r="Z89" s="13"/>
      <c r="AA89" s="13"/>
      <c r="AB89" s="13"/>
      <c r="AC89" s="13"/>
      <c r="AD89" s="13"/>
      <c r="AE89" s="13"/>
      <c r="AT89" s="231" t="s">
        <v>142</v>
      </c>
      <c r="AU89" s="231" t="s">
        <v>85</v>
      </c>
      <c r="AV89" s="13" t="s">
        <v>83</v>
      </c>
      <c r="AW89" s="13" t="s">
        <v>36</v>
      </c>
      <c r="AX89" s="13" t="s">
        <v>75</v>
      </c>
      <c r="AY89" s="231" t="s">
        <v>116</v>
      </c>
    </row>
    <row r="90" s="14" customFormat="1">
      <c r="A90" s="14"/>
      <c r="B90" s="232"/>
      <c r="C90" s="233"/>
      <c r="D90" s="223" t="s">
        <v>142</v>
      </c>
      <c r="E90" s="234" t="s">
        <v>19</v>
      </c>
      <c r="F90" s="235" t="s">
        <v>144</v>
      </c>
      <c r="G90" s="233"/>
      <c r="H90" s="236">
        <v>74</v>
      </c>
      <c r="I90" s="237"/>
      <c r="J90" s="233"/>
      <c r="K90" s="233"/>
      <c r="L90" s="238"/>
      <c r="M90" s="239"/>
      <c r="N90" s="240"/>
      <c r="O90" s="240"/>
      <c r="P90" s="240"/>
      <c r="Q90" s="240"/>
      <c r="R90" s="240"/>
      <c r="S90" s="240"/>
      <c r="T90" s="241"/>
      <c r="U90" s="14"/>
      <c r="V90" s="14"/>
      <c r="W90" s="14"/>
      <c r="X90" s="14"/>
      <c r="Y90" s="14"/>
      <c r="Z90" s="14"/>
      <c r="AA90" s="14"/>
      <c r="AB90" s="14"/>
      <c r="AC90" s="14"/>
      <c r="AD90" s="14"/>
      <c r="AE90" s="14"/>
      <c r="AT90" s="242" t="s">
        <v>142</v>
      </c>
      <c r="AU90" s="242" t="s">
        <v>85</v>
      </c>
      <c r="AV90" s="14" t="s">
        <v>85</v>
      </c>
      <c r="AW90" s="14" t="s">
        <v>36</v>
      </c>
      <c r="AX90" s="14" t="s">
        <v>83</v>
      </c>
      <c r="AY90" s="242" t="s">
        <v>116</v>
      </c>
    </row>
    <row r="91" s="2" customFormat="1" ht="6.96" customHeight="1">
      <c r="A91" s="37"/>
      <c r="B91" s="58"/>
      <c r="C91" s="59"/>
      <c r="D91" s="59"/>
      <c r="E91" s="59"/>
      <c r="F91" s="59"/>
      <c r="G91" s="59"/>
      <c r="H91" s="59"/>
      <c r="I91" s="59"/>
      <c r="J91" s="59"/>
      <c r="K91" s="59"/>
      <c r="L91" s="43"/>
      <c r="M91" s="37"/>
      <c r="O91" s="37"/>
      <c r="P91" s="37"/>
      <c r="Q91" s="37"/>
      <c r="R91" s="37"/>
      <c r="S91" s="37"/>
      <c r="T91" s="37"/>
      <c r="U91" s="37"/>
      <c r="V91" s="37"/>
      <c r="W91" s="37"/>
      <c r="X91" s="37"/>
      <c r="Y91" s="37"/>
      <c r="Z91" s="37"/>
      <c r="AA91" s="37"/>
      <c r="AB91" s="37"/>
      <c r="AC91" s="37"/>
      <c r="AD91" s="37"/>
      <c r="AE91" s="37"/>
    </row>
  </sheetData>
  <sheetProtection sheet="1" autoFilter="0" formatColumns="0" formatRows="0" objects="1" scenarios="1" spinCount="100000" saltValue="iq6/CT6OeoaumSxdlgg20oK6QciFLVu9ZRpVoAi+Nf3CVUcC+02cQ2oyuZWnBbnymYeCOvMxZ0axJuPPkfSXNQ==" hashValue="e++ulIG1eZYZJJ7SuRkP4gnimxbdv79XnLpfUyertow7s5SP8PCo2EIl+pjRAVg6++wbkFjI/ETQoyVP3bvxmQ==" algorithmName="SHA-512" password="CC35"/>
  <autoFilter ref="C80:K90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8" r:id="rId1" display="https://podminky.urs.cz/item/CS_URS_2025_01/HZS2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88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Odborné učebny - ZŠ Bílina(IT)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145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3. 3. 2025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35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ROUND((SUM(BE81:BE89)),  2)</f>
        <v>0</v>
      </c>
      <c r="G33" s="37"/>
      <c r="H33" s="37"/>
      <c r="I33" s="147">
        <v>0.20999999999999999</v>
      </c>
      <c r="J33" s="146">
        <f>ROUND(((SUM(BE81:BE89))*I33),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ROUND((SUM(BF81:BF89)),  2)</f>
        <v>0</v>
      </c>
      <c r="G34" s="37"/>
      <c r="H34" s="37"/>
      <c r="I34" s="147">
        <v>0.12</v>
      </c>
      <c r="J34" s="146">
        <f>ROUND(((SUM(BF81:BF89))*I34),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ROUND((SUM(BG81:BG89)),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ROUND((SUM(BH81:BH89)),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ROUND((SUM(BI81:BI89)),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Odborné učebny - ZŠ Bílina(IT)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b - Učebna a kabinet dílen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parc.č.: 1785,1783</v>
      </c>
      <c r="G52" s="39"/>
      <c r="H52" s="39"/>
      <c r="I52" s="31" t="s">
        <v>23</v>
      </c>
      <c r="J52" s="71" t="str">
        <f>IF(J12="","",J12)</f>
        <v>3. 3. 2025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město Bílina</v>
      </c>
      <c r="G54" s="39"/>
      <c r="H54" s="39"/>
      <c r="I54" s="31" t="s">
        <v>32</v>
      </c>
      <c r="J54" s="35" t="str">
        <f>E21</f>
        <v>MPtechnik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hidden="1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101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Odborné učebny - ZŠ Bílina(IT)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93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b - Učebna a kabinet dílen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parc.č.: 1785,1783</v>
      </c>
      <c r="G75" s="39"/>
      <c r="H75" s="39"/>
      <c r="I75" s="31" t="s">
        <v>23</v>
      </c>
      <c r="J75" s="71" t="str">
        <f>IF(J12="","",J12)</f>
        <v>3. 3. 2025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město Bílina</v>
      </c>
      <c r="G77" s="39"/>
      <c r="H77" s="39"/>
      <c r="I77" s="31" t="s">
        <v>32</v>
      </c>
      <c r="J77" s="35" t="str">
        <f>E21</f>
        <v>MPtechnik s.r.o.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9"/>
      <c r="E78" s="39"/>
      <c r="F78" s="26" t="str">
        <f>IF(E18="","",E18)</f>
        <v>Vyplň údaj</v>
      </c>
      <c r="G78" s="39"/>
      <c r="H78" s="39"/>
      <c r="I78" s="31" t="s">
        <v>37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102</v>
      </c>
      <c r="D80" s="179" t="s">
        <v>60</v>
      </c>
      <c r="E80" s="179" t="s">
        <v>56</v>
      </c>
      <c r="F80" s="179" t="s">
        <v>57</v>
      </c>
      <c r="G80" s="179" t="s">
        <v>103</v>
      </c>
      <c r="H80" s="179" t="s">
        <v>104</v>
      </c>
      <c r="I80" s="179" t="s">
        <v>105</v>
      </c>
      <c r="J80" s="179" t="s">
        <v>97</v>
      </c>
      <c r="K80" s="180" t="s">
        <v>106</v>
      </c>
      <c r="L80" s="181"/>
      <c r="M80" s="91" t="s">
        <v>19</v>
      </c>
      <c r="N80" s="92" t="s">
        <v>45</v>
      </c>
      <c r="O80" s="92" t="s">
        <v>107</v>
      </c>
      <c r="P80" s="92" t="s">
        <v>108</v>
      </c>
      <c r="Q80" s="92" t="s">
        <v>109</v>
      </c>
      <c r="R80" s="92" t="s">
        <v>110</v>
      </c>
      <c r="S80" s="92" t="s">
        <v>111</v>
      </c>
      <c r="T80" s="93" t="s">
        <v>112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113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0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74</v>
      </c>
      <c r="AU81" s="16" t="s">
        <v>98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74</v>
      </c>
      <c r="E82" s="190" t="s">
        <v>114</v>
      </c>
      <c r="F82" s="190" t="s">
        <v>115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85</v>
      </c>
      <c r="AT82" s="199" t="s">
        <v>74</v>
      </c>
      <c r="AU82" s="199" t="s">
        <v>75</v>
      </c>
      <c r="AY82" s="198" t="s">
        <v>116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74</v>
      </c>
      <c r="E83" s="201" t="s">
        <v>117</v>
      </c>
      <c r="F83" s="201" t="s">
        <v>118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SUM(P84:P89)</f>
        <v>0</v>
      </c>
      <c r="Q83" s="195"/>
      <c r="R83" s="196">
        <f>SUM(R84:R89)</f>
        <v>0</v>
      </c>
      <c r="S83" s="195"/>
      <c r="T83" s="197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85</v>
      </c>
      <c r="AT83" s="199" t="s">
        <v>74</v>
      </c>
      <c r="AU83" s="199" t="s">
        <v>83</v>
      </c>
      <c r="AY83" s="198" t="s">
        <v>116</v>
      </c>
      <c r="BK83" s="200">
        <f>SUM(BK84:BK89)</f>
        <v>0</v>
      </c>
    </row>
    <row r="84" s="2" customFormat="1" ht="16.5" customHeight="1">
      <c r="A84" s="37"/>
      <c r="B84" s="38"/>
      <c r="C84" s="203" t="s">
        <v>146</v>
      </c>
      <c r="D84" s="203" t="s">
        <v>120</v>
      </c>
      <c r="E84" s="204" t="s">
        <v>126</v>
      </c>
      <c r="F84" s="205" t="s">
        <v>127</v>
      </c>
      <c r="G84" s="206" t="s">
        <v>123</v>
      </c>
      <c r="H84" s="207">
        <v>1</v>
      </c>
      <c r="I84" s="208"/>
      <c r="J84" s="209">
        <f>ROUND(I84*H84,2)</f>
        <v>0</v>
      </c>
      <c r="K84" s="205" t="s">
        <v>19</v>
      </c>
      <c r="L84" s="43"/>
      <c r="M84" s="210" t="s">
        <v>19</v>
      </c>
      <c r="N84" s="211" t="s">
        <v>46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124</v>
      </c>
      <c r="AT84" s="214" t="s">
        <v>120</v>
      </c>
      <c r="AU84" s="214" t="s">
        <v>85</v>
      </c>
      <c r="AY84" s="16" t="s">
        <v>116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83</v>
      </c>
      <c r="BK84" s="215">
        <f>ROUND(I84*H84,2)</f>
        <v>0</v>
      </c>
      <c r="BL84" s="16" t="s">
        <v>124</v>
      </c>
      <c r="BM84" s="214" t="s">
        <v>147</v>
      </c>
    </row>
    <row r="85" s="2" customFormat="1" ht="21.75" customHeight="1">
      <c r="A85" s="37"/>
      <c r="B85" s="38"/>
      <c r="C85" s="243" t="s">
        <v>148</v>
      </c>
      <c r="D85" s="243" t="s">
        <v>149</v>
      </c>
      <c r="E85" s="244" t="s">
        <v>150</v>
      </c>
      <c r="F85" s="245" t="s">
        <v>151</v>
      </c>
      <c r="G85" s="246" t="s">
        <v>123</v>
      </c>
      <c r="H85" s="247">
        <v>1</v>
      </c>
      <c r="I85" s="248"/>
      <c r="J85" s="249">
        <f>ROUND(I85*H85,2)</f>
        <v>0</v>
      </c>
      <c r="K85" s="245" t="s">
        <v>19</v>
      </c>
      <c r="L85" s="250"/>
      <c r="M85" s="251" t="s">
        <v>19</v>
      </c>
      <c r="N85" s="252" t="s">
        <v>46</v>
      </c>
      <c r="O85" s="83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152</v>
      </c>
      <c r="AT85" s="214" t="s">
        <v>149</v>
      </c>
      <c r="AU85" s="214" t="s">
        <v>85</v>
      </c>
      <c r="AY85" s="16" t="s">
        <v>116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83</v>
      </c>
      <c r="BK85" s="215">
        <f>ROUND(I85*H85,2)</f>
        <v>0</v>
      </c>
      <c r="BL85" s="16" t="s">
        <v>124</v>
      </c>
      <c r="BM85" s="214" t="s">
        <v>153</v>
      </c>
    </row>
    <row r="86" s="2" customFormat="1" ht="24.15" customHeight="1">
      <c r="A86" s="37"/>
      <c r="B86" s="38"/>
      <c r="C86" s="203" t="s">
        <v>154</v>
      </c>
      <c r="D86" s="203" t="s">
        <v>120</v>
      </c>
      <c r="E86" s="204" t="s">
        <v>134</v>
      </c>
      <c r="F86" s="205" t="s">
        <v>135</v>
      </c>
      <c r="G86" s="206" t="s">
        <v>136</v>
      </c>
      <c r="H86" s="207">
        <v>10</v>
      </c>
      <c r="I86" s="208"/>
      <c r="J86" s="209">
        <f>ROUND(I86*H86,2)</f>
        <v>0</v>
      </c>
      <c r="K86" s="205" t="s">
        <v>137</v>
      </c>
      <c r="L86" s="43"/>
      <c r="M86" s="210" t="s">
        <v>19</v>
      </c>
      <c r="N86" s="211" t="s">
        <v>46</v>
      </c>
      <c r="O86" s="83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4" t="s">
        <v>138</v>
      </c>
      <c r="AT86" s="214" t="s">
        <v>120</v>
      </c>
      <c r="AU86" s="214" t="s">
        <v>85</v>
      </c>
      <c r="AY86" s="16" t="s">
        <v>116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6" t="s">
        <v>83</v>
      </c>
      <c r="BK86" s="215">
        <f>ROUND(I86*H86,2)</f>
        <v>0</v>
      </c>
      <c r="BL86" s="16" t="s">
        <v>138</v>
      </c>
      <c r="BM86" s="214" t="s">
        <v>155</v>
      </c>
    </row>
    <row r="87" s="2" customFormat="1">
      <c r="A87" s="37"/>
      <c r="B87" s="38"/>
      <c r="C87" s="39"/>
      <c r="D87" s="216" t="s">
        <v>140</v>
      </c>
      <c r="E87" s="39"/>
      <c r="F87" s="217" t="s">
        <v>141</v>
      </c>
      <c r="G87" s="39"/>
      <c r="H87" s="39"/>
      <c r="I87" s="218"/>
      <c r="J87" s="39"/>
      <c r="K87" s="39"/>
      <c r="L87" s="43"/>
      <c r="M87" s="219"/>
      <c r="N87" s="220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140</v>
      </c>
      <c r="AU87" s="16" t="s">
        <v>85</v>
      </c>
    </row>
    <row r="88" s="13" customFormat="1">
      <c r="A88" s="13"/>
      <c r="B88" s="221"/>
      <c r="C88" s="222"/>
      <c r="D88" s="223" t="s">
        <v>142</v>
      </c>
      <c r="E88" s="224" t="s">
        <v>19</v>
      </c>
      <c r="F88" s="225" t="s">
        <v>156</v>
      </c>
      <c r="G88" s="222"/>
      <c r="H88" s="224" t="s">
        <v>19</v>
      </c>
      <c r="I88" s="226"/>
      <c r="J88" s="222"/>
      <c r="K88" s="222"/>
      <c r="L88" s="227"/>
      <c r="M88" s="228"/>
      <c r="N88" s="229"/>
      <c r="O88" s="229"/>
      <c r="P88" s="229"/>
      <c r="Q88" s="229"/>
      <c r="R88" s="229"/>
      <c r="S88" s="229"/>
      <c r="T88" s="23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1" t="s">
        <v>142</v>
      </c>
      <c r="AU88" s="231" t="s">
        <v>85</v>
      </c>
      <c r="AV88" s="13" t="s">
        <v>83</v>
      </c>
      <c r="AW88" s="13" t="s">
        <v>36</v>
      </c>
      <c r="AX88" s="13" t="s">
        <v>75</v>
      </c>
      <c r="AY88" s="231" t="s">
        <v>116</v>
      </c>
    </row>
    <row r="89" s="14" customFormat="1">
      <c r="A89" s="14"/>
      <c r="B89" s="232"/>
      <c r="C89" s="233"/>
      <c r="D89" s="223" t="s">
        <v>142</v>
      </c>
      <c r="E89" s="234" t="s">
        <v>19</v>
      </c>
      <c r="F89" s="235" t="s">
        <v>157</v>
      </c>
      <c r="G89" s="233"/>
      <c r="H89" s="236">
        <v>10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2" t="s">
        <v>142</v>
      </c>
      <c r="AU89" s="242" t="s">
        <v>85</v>
      </c>
      <c r="AV89" s="14" t="s">
        <v>85</v>
      </c>
      <c r="AW89" s="14" t="s">
        <v>36</v>
      </c>
      <c r="AX89" s="14" t="s">
        <v>83</v>
      </c>
      <c r="AY89" s="242" t="s">
        <v>116</v>
      </c>
    </row>
    <row r="90" s="2" customFormat="1" ht="6.96" customHeight="1">
      <c r="A90" s="37"/>
      <c r="B90" s="58"/>
      <c r="C90" s="59"/>
      <c r="D90" s="59"/>
      <c r="E90" s="59"/>
      <c r="F90" s="59"/>
      <c r="G90" s="59"/>
      <c r="H90" s="59"/>
      <c r="I90" s="59"/>
      <c r="J90" s="59"/>
      <c r="K90" s="59"/>
      <c r="L90" s="43"/>
      <c r="M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</sheetData>
  <sheetProtection sheet="1" autoFilter="0" formatColumns="0" formatRows="0" objects="1" scenarios="1" spinCount="100000" saltValue="FT8RtnYnUZ67NwTZZ7D8+TfhjVVkS3Uu/0G7wmI0JYmLJi71NMUT0k7N+PcgilBP0jkdyf/TioBabEQZtB9bHA==" hashValue="+I13H091LY4uqY6E9a6lqxgrVFFeBUEkm4/Rp7359y+SXbDO/FXW/bUWT+gH1TzPHCxoL/rfxOTaeI5It/VQjQ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7" r:id="rId1" display="https://podminky.urs.cz/item/CS_URS_2025_01/HZS2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6" t="s">
        <v>91</v>
      </c>
    </row>
    <row r="3" s="1" customFormat="1" ht="6.96" customHeight="1">
      <c r="B3" s="127"/>
      <c r="C3" s="128"/>
      <c r="D3" s="128"/>
      <c r="E3" s="128"/>
      <c r="F3" s="128"/>
      <c r="G3" s="128"/>
      <c r="H3" s="128"/>
      <c r="I3" s="128"/>
      <c r="J3" s="128"/>
      <c r="K3" s="128"/>
      <c r="L3" s="19"/>
      <c r="AT3" s="16" t="s">
        <v>85</v>
      </c>
    </row>
    <row r="4" s="1" customFormat="1" ht="24.96" customHeight="1">
      <c r="B4" s="19"/>
      <c r="D4" s="129" t="s">
        <v>92</v>
      </c>
      <c r="L4" s="19"/>
      <c r="M4" s="130" t="s">
        <v>10</v>
      </c>
      <c r="AT4" s="16" t="s">
        <v>4</v>
      </c>
    </row>
    <row r="5" s="1" customFormat="1" ht="6.96" customHeight="1">
      <c r="B5" s="19"/>
      <c r="L5" s="19"/>
    </row>
    <row r="6" s="1" customFormat="1" ht="12" customHeight="1">
      <c r="B6" s="19"/>
      <c r="D6" s="131" t="s">
        <v>16</v>
      </c>
      <c r="L6" s="19"/>
    </row>
    <row r="7" s="1" customFormat="1" ht="16.5" customHeight="1">
      <c r="B7" s="19"/>
      <c r="E7" s="132" t="str">
        <f>'Rekapitulace stavby'!K6</f>
        <v>Odborné učebny - ZŠ Bílina(IT)</v>
      </c>
      <c r="F7" s="131"/>
      <c r="G7" s="131"/>
      <c r="H7" s="131"/>
      <c r="L7" s="19"/>
    </row>
    <row r="8" s="2" customFormat="1" ht="12" customHeight="1">
      <c r="A8" s="37"/>
      <c r="B8" s="43"/>
      <c r="C8" s="37"/>
      <c r="D8" s="131" t="s">
        <v>93</v>
      </c>
      <c r="E8" s="37"/>
      <c r="F8" s="37"/>
      <c r="G8" s="37"/>
      <c r="H8" s="37"/>
      <c r="I8" s="37"/>
      <c r="J8" s="37"/>
      <c r="K8" s="37"/>
      <c r="L8" s="133"/>
      <c r="S8" s="37"/>
      <c r="T8" s="37"/>
      <c r="U8" s="37"/>
      <c r="V8" s="37"/>
      <c r="W8" s="37"/>
      <c r="X8" s="37"/>
      <c r="Y8" s="37"/>
      <c r="Z8" s="37"/>
      <c r="AA8" s="37"/>
      <c r="AB8" s="37"/>
      <c r="AC8" s="37"/>
      <c r="AD8" s="37"/>
      <c r="AE8" s="37"/>
    </row>
    <row r="9" s="2" customFormat="1" ht="16.5" customHeight="1">
      <c r="A9" s="37"/>
      <c r="B9" s="43"/>
      <c r="C9" s="37"/>
      <c r="D9" s="37"/>
      <c r="E9" s="134" t="s">
        <v>158</v>
      </c>
      <c r="F9" s="37"/>
      <c r="G9" s="37"/>
      <c r="H9" s="37"/>
      <c r="I9" s="37"/>
      <c r="J9" s="37"/>
      <c r="K9" s="37"/>
      <c r="L9" s="133"/>
      <c r="S9" s="37"/>
      <c r="T9" s="37"/>
      <c r="U9" s="37"/>
      <c r="V9" s="37"/>
      <c r="W9" s="37"/>
      <c r="X9" s="37"/>
      <c r="Y9" s="37"/>
      <c r="Z9" s="37"/>
      <c r="AA9" s="37"/>
      <c r="AB9" s="37"/>
      <c r="AC9" s="37"/>
      <c r="AD9" s="37"/>
      <c r="AE9" s="37"/>
    </row>
    <row r="10" s="2" customFormat="1">
      <c r="A10" s="37"/>
      <c r="B10" s="43"/>
      <c r="C10" s="37"/>
      <c r="D10" s="37"/>
      <c r="E10" s="37"/>
      <c r="F10" s="37"/>
      <c r="G10" s="37"/>
      <c r="H10" s="37"/>
      <c r="I10" s="37"/>
      <c r="J10" s="37"/>
      <c r="K10" s="37"/>
      <c r="L10" s="133"/>
      <c r="S10" s="37"/>
      <c r="T10" s="37"/>
      <c r="U10" s="37"/>
      <c r="V10" s="37"/>
      <c r="W10" s="37"/>
      <c r="X10" s="37"/>
      <c r="Y10" s="37"/>
      <c r="Z10" s="37"/>
      <c r="AA10" s="37"/>
      <c r="AB10" s="37"/>
      <c r="AC10" s="37"/>
      <c r="AD10" s="37"/>
      <c r="AE10" s="37"/>
    </row>
    <row r="11" s="2" customFormat="1" ht="12" customHeight="1">
      <c r="A11" s="37"/>
      <c r="B11" s="43"/>
      <c r="C11" s="37"/>
      <c r="D11" s="131" t="s">
        <v>18</v>
      </c>
      <c r="E11" s="37"/>
      <c r="F11" s="135" t="s">
        <v>19</v>
      </c>
      <c r="G11" s="37"/>
      <c r="H11" s="37"/>
      <c r="I11" s="131" t="s">
        <v>20</v>
      </c>
      <c r="J11" s="135" t="s">
        <v>19</v>
      </c>
      <c r="K11" s="37"/>
      <c r="L11" s="133"/>
      <c r="S11" s="37"/>
      <c r="T11" s="37"/>
      <c r="U11" s="37"/>
      <c r="V11" s="37"/>
      <c r="W11" s="37"/>
      <c r="X11" s="37"/>
      <c r="Y11" s="37"/>
      <c r="Z11" s="37"/>
      <c r="AA11" s="37"/>
      <c r="AB11" s="37"/>
      <c r="AC11" s="37"/>
      <c r="AD11" s="37"/>
      <c r="AE11" s="37"/>
    </row>
    <row r="12" s="2" customFormat="1" ht="12" customHeight="1">
      <c r="A12" s="37"/>
      <c r="B12" s="43"/>
      <c r="C12" s="37"/>
      <c r="D12" s="131" t="s">
        <v>21</v>
      </c>
      <c r="E12" s="37"/>
      <c r="F12" s="135" t="s">
        <v>22</v>
      </c>
      <c r="G12" s="37"/>
      <c r="H12" s="37"/>
      <c r="I12" s="131" t="s">
        <v>23</v>
      </c>
      <c r="J12" s="136" t="str">
        <f>'Rekapitulace stavby'!AN8</f>
        <v>3. 3. 2025</v>
      </c>
      <c r="K12" s="37"/>
      <c r="L12" s="133"/>
      <c r="S12" s="37"/>
      <c r="T12" s="37"/>
      <c r="U12" s="37"/>
      <c r="V12" s="37"/>
      <c r="W12" s="37"/>
      <c r="X12" s="37"/>
      <c r="Y12" s="37"/>
      <c r="Z12" s="37"/>
      <c r="AA12" s="37"/>
      <c r="AB12" s="37"/>
      <c r="AC12" s="37"/>
      <c r="AD12" s="37"/>
      <c r="AE12" s="37"/>
    </row>
    <row r="13" s="2" customFormat="1" ht="10.8" customHeight="1">
      <c r="A13" s="37"/>
      <c r="B13" s="43"/>
      <c r="C13" s="37"/>
      <c r="D13" s="37"/>
      <c r="E13" s="37"/>
      <c r="F13" s="37"/>
      <c r="G13" s="37"/>
      <c r="H13" s="37"/>
      <c r="I13" s="37"/>
      <c r="J13" s="37"/>
      <c r="K13" s="37"/>
      <c r="L13" s="133"/>
      <c r="S13" s="37"/>
      <c r="T13" s="37"/>
      <c r="U13" s="37"/>
      <c r="V13" s="37"/>
      <c r="W13" s="37"/>
      <c r="X13" s="37"/>
      <c r="Y13" s="37"/>
      <c r="Z13" s="37"/>
      <c r="AA13" s="37"/>
      <c r="AB13" s="37"/>
      <c r="AC13" s="37"/>
      <c r="AD13" s="37"/>
      <c r="AE13" s="37"/>
    </row>
    <row r="14" s="2" customFormat="1" ht="12" customHeight="1">
      <c r="A14" s="37"/>
      <c r="B14" s="43"/>
      <c r="C14" s="37"/>
      <c r="D14" s="131" t="s">
        <v>25</v>
      </c>
      <c r="E14" s="37"/>
      <c r="F14" s="37"/>
      <c r="G14" s="37"/>
      <c r="H14" s="37"/>
      <c r="I14" s="131" t="s">
        <v>26</v>
      </c>
      <c r="J14" s="135" t="s">
        <v>27</v>
      </c>
      <c r="K14" s="37"/>
      <c r="L14" s="133"/>
      <c r="S14" s="37"/>
      <c r="T14" s="37"/>
      <c r="U14" s="37"/>
      <c r="V14" s="37"/>
      <c r="W14" s="37"/>
      <c r="X14" s="37"/>
      <c r="Y14" s="37"/>
      <c r="Z14" s="37"/>
      <c r="AA14" s="37"/>
      <c r="AB14" s="37"/>
      <c r="AC14" s="37"/>
      <c r="AD14" s="37"/>
      <c r="AE14" s="37"/>
    </row>
    <row r="15" s="2" customFormat="1" ht="18" customHeight="1">
      <c r="A15" s="37"/>
      <c r="B15" s="43"/>
      <c r="C15" s="37"/>
      <c r="D15" s="37"/>
      <c r="E15" s="135" t="s">
        <v>28</v>
      </c>
      <c r="F15" s="37"/>
      <c r="G15" s="37"/>
      <c r="H15" s="37"/>
      <c r="I15" s="131" t="s">
        <v>29</v>
      </c>
      <c r="J15" s="135" t="s">
        <v>19</v>
      </c>
      <c r="K15" s="37"/>
      <c r="L15" s="133"/>
      <c r="S15" s="37"/>
      <c r="T15" s="37"/>
      <c r="U15" s="37"/>
      <c r="V15" s="37"/>
      <c r="W15" s="37"/>
      <c r="X15" s="37"/>
      <c r="Y15" s="37"/>
      <c r="Z15" s="37"/>
      <c r="AA15" s="37"/>
      <c r="AB15" s="37"/>
      <c r="AC15" s="37"/>
      <c r="AD15" s="37"/>
      <c r="AE15" s="37"/>
    </row>
    <row r="16" s="2" customFormat="1" ht="6.96" customHeight="1">
      <c r="A16" s="37"/>
      <c r="B16" s="43"/>
      <c r="C16" s="37"/>
      <c r="D16" s="37"/>
      <c r="E16" s="37"/>
      <c r="F16" s="37"/>
      <c r="G16" s="37"/>
      <c r="H16" s="37"/>
      <c r="I16" s="37"/>
      <c r="J16" s="37"/>
      <c r="K16" s="37"/>
      <c r="L16" s="133"/>
      <c r="S16" s="37"/>
      <c r="T16" s="37"/>
      <c r="U16" s="37"/>
      <c r="V16" s="37"/>
      <c r="W16" s="37"/>
      <c r="X16" s="37"/>
      <c r="Y16" s="37"/>
      <c r="Z16" s="37"/>
      <c r="AA16" s="37"/>
      <c r="AB16" s="37"/>
      <c r="AC16" s="37"/>
      <c r="AD16" s="37"/>
      <c r="AE16" s="37"/>
    </row>
    <row r="17" s="2" customFormat="1" ht="12" customHeight="1">
      <c r="A17" s="37"/>
      <c r="B17" s="43"/>
      <c r="C17" s="37"/>
      <c r="D17" s="131" t="s">
        <v>30</v>
      </c>
      <c r="E17" s="37"/>
      <c r="F17" s="37"/>
      <c r="G17" s="37"/>
      <c r="H17" s="37"/>
      <c r="I17" s="131" t="s">
        <v>26</v>
      </c>
      <c r="J17" s="32" t="str">
        <f>'Rekapitulace stavby'!AN13</f>
        <v>Vyplň údaj</v>
      </c>
      <c r="K17" s="37"/>
      <c r="L17" s="133"/>
      <c r="S17" s="37"/>
      <c r="T17" s="37"/>
      <c r="U17" s="37"/>
      <c r="V17" s="37"/>
      <c r="W17" s="37"/>
      <c r="X17" s="37"/>
      <c r="Y17" s="37"/>
      <c r="Z17" s="37"/>
      <c r="AA17" s="37"/>
      <c r="AB17" s="37"/>
      <c r="AC17" s="37"/>
      <c r="AD17" s="37"/>
      <c r="AE17" s="37"/>
    </row>
    <row r="18" s="2" customFormat="1" ht="18" customHeight="1">
      <c r="A18" s="37"/>
      <c r="B18" s="43"/>
      <c r="C18" s="37"/>
      <c r="D18" s="37"/>
      <c r="E18" s="32" t="str">
        <f>'Rekapitulace stavby'!E14</f>
        <v>Vyplň údaj</v>
      </c>
      <c r="F18" s="135"/>
      <c r="G18" s="135"/>
      <c r="H18" s="135"/>
      <c r="I18" s="131" t="s">
        <v>29</v>
      </c>
      <c r="J18" s="32" t="str">
        <f>'Rekapitulace stavby'!AN14</f>
        <v>Vyplň údaj</v>
      </c>
      <c r="K18" s="37"/>
      <c r="L18" s="133"/>
      <c r="S18" s="37"/>
      <c r="T18" s="37"/>
      <c r="U18" s="37"/>
      <c r="V18" s="37"/>
      <c r="W18" s="37"/>
      <c r="X18" s="37"/>
      <c r="Y18" s="37"/>
      <c r="Z18" s="37"/>
      <c r="AA18" s="37"/>
      <c r="AB18" s="37"/>
      <c r="AC18" s="37"/>
      <c r="AD18" s="37"/>
      <c r="AE18" s="37"/>
    </row>
    <row r="19" s="2" customFormat="1" ht="6.96" customHeight="1">
      <c r="A19" s="37"/>
      <c r="B19" s="43"/>
      <c r="C19" s="37"/>
      <c r="D19" s="37"/>
      <c r="E19" s="37"/>
      <c r="F19" s="37"/>
      <c r="G19" s="37"/>
      <c r="H19" s="37"/>
      <c r="I19" s="37"/>
      <c r="J19" s="37"/>
      <c r="K19" s="37"/>
      <c r="L19" s="133"/>
      <c r="S19" s="37"/>
      <c r="T19" s="37"/>
      <c r="U19" s="37"/>
      <c r="V19" s="37"/>
      <c r="W19" s="37"/>
      <c r="X19" s="37"/>
      <c r="Y19" s="37"/>
      <c r="Z19" s="37"/>
      <c r="AA19" s="37"/>
      <c r="AB19" s="37"/>
      <c r="AC19" s="37"/>
      <c r="AD19" s="37"/>
      <c r="AE19" s="37"/>
    </row>
    <row r="20" s="2" customFormat="1" ht="12" customHeight="1">
      <c r="A20" s="37"/>
      <c r="B20" s="43"/>
      <c r="C20" s="37"/>
      <c r="D20" s="131" t="s">
        <v>32</v>
      </c>
      <c r="E20" s="37"/>
      <c r="F20" s="37"/>
      <c r="G20" s="37"/>
      <c r="H20" s="37"/>
      <c r="I20" s="131" t="s">
        <v>26</v>
      </c>
      <c r="J20" s="135" t="s">
        <v>33</v>
      </c>
      <c r="K20" s="37"/>
      <c r="L20" s="133"/>
      <c r="S20" s="37"/>
      <c r="T20" s="37"/>
      <c r="U20" s="37"/>
      <c r="V20" s="37"/>
      <c r="W20" s="37"/>
      <c r="X20" s="37"/>
      <c r="Y20" s="37"/>
      <c r="Z20" s="37"/>
      <c r="AA20" s="37"/>
      <c r="AB20" s="37"/>
      <c r="AC20" s="37"/>
      <c r="AD20" s="37"/>
      <c r="AE20" s="37"/>
    </row>
    <row r="21" s="2" customFormat="1" ht="18" customHeight="1">
      <c r="A21" s="37"/>
      <c r="B21" s="43"/>
      <c r="C21" s="37"/>
      <c r="D21" s="37"/>
      <c r="E21" s="135" t="s">
        <v>34</v>
      </c>
      <c r="F21" s="37"/>
      <c r="G21" s="37"/>
      <c r="H21" s="37"/>
      <c r="I21" s="131" t="s">
        <v>29</v>
      </c>
      <c r="J21" s="135" t="s">
        <v>35</v>
      </c>
      <c r="K21" s="37"/>
      <c r="L21" s="133"/>
      <c r="S21" s="37"/>
      <c r="T21" s="37"/>
      <c r="U21" s="37"/>
      <c r="V21" s="37"/>
      <c r="W21" s="37"/>
      <c r="X21" s="37"/>
      <c r="Y21" s="37"/>
      <c r="Z21" s="37"/>
      <c r="AA21" s="37"/>
      <c r="AB21" s="37"/>
      <c r="AC21" s="37"/>
      <c r="AD21" s="37"/>
      <c r="AE21" s="37"/>
    </row>
    <row r="22" s="2" customFormat="1" ht="6.96" customHeight="1">
      <c r="A22" s="37"/>
      <c r="B22" s="43"/>
      <c r="C22" s="37"/>
      <c r="D22" s="37"/>
      <c r="E22" s="37"/>
      <c r="F22" s="37"/>
      <c r="G22" s="37"/>
      <c r="H22" s="37"/>
      <c r="I22" s="37"/>
      <c r="J22" s="37"/>
      <c r="K22" s="37"/>
      <c r="L22" s="133"/>
      <c r="S22" s="37"/>
      <c r="T22" s="37"/>
      <c r="U22" s="37"/>
      <c r="V22" s="37"/>
      <c r="W22" s="37"/>
      <c r="X22" s="37"/>
      <c r="Y22" s="37"/>
      <c r="Z22" s="37"/>
      <c r="AA22" s="37"/>
      <c r="AB22" s="37"/>
      <c r="AC22" s="37"/>
      <c r="AD22" s="37"/>
      <c r="AE22" s="37"/>
    </row>
    <row r="23" s="2" customFormat="1" ht="12" customHeight="1">
      <c r="A23" s="37"/>
      <c r="B23" s="43"/>
      <c r="C23" s="37"/>
      <c r="D23" s="131" t="s">
        <v>37</v>
      </c>
      <c r="E23" s="37"/>
      <c r="F23" s="37"/>
      <c r="G23" s="37"/>
      <c r="H23" s="37"/>
      <c r="I23" s="131" t="s">
        <v>26</v>
      </c>
      <c r="J23" s="135" t="str">
        <f>IF('Rekapitulace stavby'!AN19="","",'Rekapitulace stavby'!AN19)</f>
        <v/>
      </c>
      <c r="K23" s="37"/>
      <c r="L23" s="133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</row>
    <row r="24" s="2" customFormat="1" ht="18" customHeight="1">
      <c r="A24" s="37"/>
      <c r="B24" s="43"/>
      <c r="C24" s="37"/>
      <c r="D24" s="37"/>
      <c r="E24" s="135" t="str">
        <f>IF('Rekapitulace stavby'!E20="","",'Rekapitulace stavby'!E20)</f>
        <v xml:space="preserve"> </v>
      </c>
      <c r="F24" s="37"/>
      <c r="G24" s="37"/>
      <c r="H24" s="37"/>
      <c r="I24" s="131" t="s">
        <v>29</v>
      </c>
      <c r="J24" s="135" t="str">
        <f>IF('Rekapitulace stavby'!AN20="","",'Rekapitulace stavby'!AN20)</f>
        <v/>
      </c>
      <c r="K24" s="37"/>
      <c r="L24" s="133"/>
      <c r="S24" s="37"/>
      <c r="T24" s="37"/>
      <c r="U24" s="37"/>
      <c r="V24" s="37"/>
      <c r="W24" s="37"/>
      <c r="X24" s="37"/>
      <c r="Y24" s="37"/>
      <c r="Z24" s="37"/>
      <c r="AA24" s="37"/>
      <c r="AB24" s="37"/>
      <c r="AC24" s="37"/>
      <c r="AD24" s="37"/>
      <c r="AE24" s="37"/>
    </row>
    <row r="25" s="2" customFormat="1" ht="6.96" customHeight="1">
      <c r="A25" s="37"/>
      <c r="B25" s="43"/>
      <c r="C25" s="37"/>
      <c r="D25" s="37"/>
      <c r="E25" s="37"/>
      <c r="F25" s="37"/>
      <c r="G25" s="37"/>
      <c r="H25" s="37"/>
      <c r="I25" s="37"/>
      <c r="J25" s="37"/>
      <c r="K25" s="37"/>
      <c r="L25" s="133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</row>
    <row r="26" s="2" customFormat="1" ht="12" customHeight="1">
      <c r="A26" s="37"/>
      <c r="B26" s="43"/>
      <c r="C26" s="37"/>
      <c r="D26" s="131" t="s">
        <v>39</v>
      </c>
      <c r="E26" s="37"/>
      <c r="F26" s="37"/>
      <c r="G26" s="37"/>
      <c r="H26" s="37"/>
      <c r="I26" s="37"/>
      <c r="J26" s="37"/>
      <c r="K26" s="37"/>
      <c r="L26" s="133"/>
      <c r="S26" s="37"/>
      <c r="T26" s="37"/>
      <c r="U26" s="37"/>
      <c r="V26" s="37"/>
      <c r="W26" s="37"/>
      <c r="X26" s="37"/>
      <c r="Y26" s="37"/>
      <c r="Z26" s="37"/>
      <c r="AA26" s="37"/>
      <c r="AB26" s="37"/>
      <c r="AC26" s="37"/>
      <c r="AD26" s="37"/>
      <c r="AE26" s="37"/>
    </row>
    <row r="27" s="8" customFormat="1" ht="16.5" customHeight="1">
      <c r="A27" s="137"/>
      <c r="B27" s="138"/>
      <c r="C27" s="137"/>
      <c r="D27" s="137"/>
      <c r="E27" s="139" t="s">
        <v>19</v>
      </c>
      <c r="F27" s="139"/>
      <c r="G27" s="139"/>
      <c r="H27" s="139"/>
      <c r="I27" s="137"/>
      <c r="J27" s="137"/>
      <c r="K27" s="137"/>
      <c r="L27" s="140"/>
      <c r="S27" s="137"/>
      <c r="T27" s="137"/>
      <c r="U27" s="137"/>
      <c r="V27" s="137"/>
      <c r="W27" s="137"/>
      <c r="X27" s="137"/>
      <c r="Y27" s="137"/>
      <c r="Z27" s="137"/>
      <c r="AA27" s="137"/>
      <c r="AB27" s="137"/>
      <c r="AC27" s="137"/>
      <c r="AD27" s="137"/>
      <c r="AE27" s="137"/>
    </row>
    <row r="28" s="2" customFormat="1" ht="6.96" customHeight="1">
      <c r="A28" s="37"/>
      <c r="B28" s="43"/>
      <c r="C28" s="37"/>
      <c r="D28" s="37"/>
      <c r="E28" s="37"/>
      <c r="F28" s="37"/>
      <c r="G28" s="37"/>
      <c r="H28" s="37"/>
      <c r="I28" s="37"/>
      <c r="J28" s="37"/>
      <c r="K28" s="37"/>
      <c r="L28" s="133"/>
      <c r="S28" s="37"/>
      <c r="T28" s="37"/>
      <c r="U28" s="37"/>
      <c r="V28" s="37"/>
      <c r="W28" s="37"/>
      <c r="X28" s="37"/>
      <c r="Y28" s="37"/>
      <c r="Z28" s="37"/>
      <c r="AA28" s="37"/>
      <c r="AB28" s="37"/>
      <c r="AC28" s="37"/>
      <c r="AD28" s="37"/>
      <c r="AE28" s="37"/>
    </row>
    <row r="29" s="2" customFormat="1" ht="6.96" customHeight="1">
      <c r="A29" s="37"/>
      <c r="B29" s="43"/>
      <c r="C29" s="37"/>
      <c r="D29" s="141"/>
      <c r="E29" s="141"/>
      <c r="F29" s="141"/>
      <c r="G29" s="141"/>
      <c r="H29" s="141"/>
      <c r="I29" s="141"/>
      <c r="J29" s="141"/>
      <c r="K29" s="141"/>
      <c r="L29" s="133"/>
      <c r="S29" s="37"/>
      <c r="T29" s="37"/>
      <c r="U29" s="37"/>
      <c r="V29" s="37"/>
      <c r="W29" s="37"/>
      <c r="X29" s="37"/>
      <c r="Y29" s="37"/>
      <c r="Z29" s="37"/>
      <c r="AA29" s="37"/>
      <c r="AB29" s="37"/>
      <c r="AC29" s="37"/>
      <c r="AD29" s="37"/>
      <c r="AE29" s="37"/>
    </row>
    <row r="30" s="2" customFormat="1" ht="25.44" customHeight="1">
      <c r="A30" s="37"/>
      <c r="B30" s="43"/>
      <c r="C30" s="37"/>
      <c r="D30" s="142" t="s">
        <v>41</v>
      </c>
      <c r="E30" s="37"/>
      <c r="F30" s="37"/>
      <c r="G30" s="37"/>
      <c r="H30" s="37"/>
      <c r="I30" s="37"/>
      <c r="J30" s="143">
        <f>ROUND(J81, 2)</f>
        <v>0</v>
      </c>
      <c r="K30" s="37"/>
      <c r="L30" s="133"/>
      <c r="S30" s="37"/>
      <c r="T30" s="37"/>
      <c r="U30" s="37"/>
      <c r="V30" s="37"/>
      <c r="W30" s="37"/>
      <c r="X30" s="37"/>
      <c r="Y30" s="37"/>
      <c r="Z30" s="37"/>
      <c r="AA30" s="37"/>
      <c r="AB30" s="37"/>
      <c r="AC30" s="37"/>
      <c r="AD30" s="37"/>
      <c r="AE30" s="37"/>
    </row>
    <row r="31" s="2" customFormat="1" ht="6.96" customHeight="1">
      <c r="A31" s="37"/>
      <c r="B31" s="43"/>
      <c r="C31" s="37"/>
      <c r="D31" s="141"/>
      <c r="E31" s="141"/>
      <c r="F31" s="141"/>
      <c r="G31" s="141"/>
      <c r="H31" s="141"/>
      <c r="I31" s="141"/>
      <c r="J31" s="141"/>
      <c r="K31" s="141"/>
      <c r="L31" s="133"/>
      <c r="S31" s="37"/>
      <c r="T31" s="37"/>
      <c r="U31" s="37"/>
      <c r="V31" s="37"/>
      <c r="W31" s="37"/>
      <c r="X31" s="37"/>
      <c r="Y31" s="37"/>
      <c r="Z31" s="37"/>
      <c r="AA31" s="37"/>
      <c r="AB31" s="37"/>
      <c r="AC31" s="37"/>
      <c r="AD31" s="37"/>
      <c r="AE31" s="37"/>
    </row>
    <row r="32" s="2" customFormat="1" ht="14.4" customHeight="1">
      <c r="A32" s="37"/>
      <c r="B32" s="43"/>
      <c r="C32" s="37"/>
      <c r="D32" s="37"/>
      <c r="E32" s="37"/>
      <c r="F32" s="144" t="s">
        <v>43</v>
      </c>
      <c r="G32" s="37"/>
      <c r="H32" s="37"/>
      <c r="I32" s="144" t="s">
        <v>42</v>
      </c>
      <c r="J32" s="144" t="s">
        <v>44</v>
      </c>
      <c r="K32" s="37"/>
      <c r="L32" s="133"/>
      <c r="S32" s="37"/>
      <c r="T32" s="37"/>
      <c r="U32" s="37"/>
      <c r="V32" s="37"/>
      <c r="W32" s="37"/>
      <c r="X32" s="37"/>
      <c r="Y32" s="37"/>
      <c r="Z32" s="37"/>
      <c r="AA32" s="37"/>
      <c r="AB32" s="37"/>
      <c r="AC32" s="37"/>
      <c r="AD32" s="37"/>
      <c r="AE32" s="37"/>
    </row>
    <row r="33" s="2" customFormat="1" ht="14.4" customHeight="1">
      <c r="A33" s="37"/>
      <c r="B33" s="43"/>
      <c r="C33" s="37"/>
      <c r="D33" s="145" t="s">
        <v>45</v>
      </c>
      <c r="E33" s="131" t="s">
        <v>46</v>
      </c>
      <c r="F33" s="146">
        <f>ROUND((SUM(BE81:BE89)),  2)</f>
        <v>0</v>
      </c>
      <c r="G33" s="37"/>
      <c r="H33" s="37"/>
      <c r="I33" s="147">
        <v>0.20999999999999999</v>
      </c>
      <c r="J33" s="146">
        <f>ROUND(((SUM(BE81:BE89))*I33),  2)</f>
        <v>0</v>
      </c>
      <c r="K33" s="37"/>
      <c r="L33" s="133"/>
      <c r="S33" s="37"/>
      <c r="T33" s="37"/>
      <c r="U33" s="37"/>
      <c r="V33" s="37"/>
      <c r="W33" s="37"/>
      <c r="X33" s="37"/>
      <c r="Y33" s="37"/>
      <c r="Z33" s="37"/>
      <c r="AA33" s="37"/>
      <c r="AB33" s="37"/>
      <c r="AC33" s="37"/>
      <c r="AD33" s="37"/>
      <c r="AE33" s="37"/>
    </row>
    <row r="34" s="2" customFormat="1" ht="14.4" customHeight="1">
      <c r="A34" s="37"/>
      <c r="B34" s="43"/>
      <c r="C34" s="37"/>
      <c r="D34" s="37"/>
      <c r="E34" s="131" t="s">
        <v>47</v>
      </c>
      <c r="F34" s="146">
        <f>ROUND((SUM(BF81:BF89)),  2)</f>
        <v>0</v>
      </c>
      <c r="G34" s="37"/>
      <c r="H34" s="37"/>
      <c r="I34" s="147">
        <v>0.12</v>
      </c>
      <c r="J34" s="146">
        <f>ROUND(((SUM(BF81:BF89))*I34),  2)</f>
        <v>0</v>
      </c>
      <c r="K34" s="37"/>
      <c r="L34" s="133"/>
      <c r="S34" s="37"/>
      <c r="T34" s="37"/>
      <c r="U34" s="37"/>
      <c r="V34" s="37"/>
      <c r="W34" s="37"/>
      <c r="X34" s="37"/>
      <c r="Y34" s="37"/>
      <c r="Z34" s="37"/>
      <c r="AA34" s="37"/>
      <c r="AB34" s="37"/>
      <c r="AC34" s="37"/>
      <c r="AD34" s="37"/>
      <c r="AE34" s="37"/>
    </row>
    <row r="35" hidden="1" s="2" customFormat="1" ht="14.4" customHeight="1">
      <c r="A35" s="37"/>
      <c r="B35" s="43"/>
      <c r="C35" s="37"/>
      <c r="D35" s="37"/>
      <c r="E35" s="131" t="s">
        <v>48</v>
      </c>
      <c r="F35" s="146">
        <f>ROUND((SUM(BG81:BG89)),  2)</f>
        <v>0</v>
      </c>
      <c r="G35" s="37"/>
      <c r="H35" s="37"/>
      <c r="I35" s="147">
        <v>0.20999999999999999</v>
      </c>
      <c r="J35" s="146">
        <f>0</f>
        <v>0</v>
      </c>
      <c r="K35" s="37"/>
      <c r="L35" s="133"/>
      <c r="S35" s="37"/>
      <c r="T35" s="37"/>
      <c r="U35" s="37"/>
      <c r="V35" s="37"/>
      <c r="W35" s="37"/>
      <c r="X35" s="37"/>
      <c r="Y35" s="37"/>
      <c r="Z35" s="37"/>
      <c r="AA35" s="37"/>
      <c r="AB35" s="37"/>
      <c r="AC35" s="37"/>
      <c r="AD35" s="37"/>
      <c r="AE35" s="37"/>
    </row>
    <row r="36" hidden="1" s="2" customFormat="1" ht="14.4" customHeight="1">
      <c r="A36" s="37"/>
      <c r="B36" s="43"/>
      <c r="C36" s="37"/>
      <c r="D36" s="37"/>
      <c r="E36" s="131" t="s">
        <v>49</v>
      </c>
      <c r="F36" s="146">
        <f>ROUND((SUM(BH81:BH89)),  2)</f>
        <v>0</v>
      </c>
      <c r="G36" s="37"/>
      <c r="H36" s="37"/>
      <c r="I36" s="147">
        <v>0.12</v>
      </c>
      <c r="J36" s="146">
        <f>0</f>
        <v>0</v>
      </c>
      <c r="K36" s="37"/>
      <c r="L36" s="133"/>
      <c r="S36" s="37"/>
      <c r="T36" s="37"/>
      <c r="U36" s="37"/>
      <c r="V36" s="37"/>
      <c r="W36" s="37"/>
      <c r="X36" s="37"/>
      <c r="Y36" s="37"/>
      <c r="Z36" s="37"/>
      <c r="AA36" s="37"/>
      <c r="AB36" s="37"/>
      <c r="AC36" s="37"/>
      <c r="AD36" s="37"/>
      <c r="AE36" s="37"/>
    </row>
    <row r="37" hidden="1" s="2" customFormat="1" ht="14.4" customHeight="1">
      <c r="A37" s="37"/>
      <c r="B37" s="43"/>
      <c r="C37" s="37"/>
      <c r="D37" s="37"/>
      <c r="E37" s="131" t="s">
        <v>50</v>
      </c>
      <c r="F37" s="146">
        <f>ROUND((SUM(BI81:BI89)),  2)</f>
        <v>0</v>
      </c>
      <c r="G37" s="37"/>
      <c r="H37" s="37"/>
      <c r="I37" s="147">
        <v>0</v>
      </c>
      <c r="J37" s="146">
        <f>0</f>
        <v>0</v>
      </c>
      <c r="K37" s="37"/>
      <c r="L37" s="133"/>
      <c r="S37" s="37"/>
      <c r="T37" s="37"/>
      <c r="U37" s="37"/>
      <c r="V37" s="37"/>
      <c r="W37" s="37"/>
      <c r="X37" s="37"/>
      <c r="Y37" s="37"/>
      <c r="Z37" s="37"/>
      <c r="AA37" s="37"/>
      <c r="AB37" s="37"/>
      <c r="AC37" s="37"/>
      <c r="AD37" s="37"/>
      <c r="AE37" s="37"/>
    </row>
    <row r="38" s="2" customFormat="1" ht="6.96" customHeight="1">
      <c r="A38" s="37"/>
      <c r="B38" s="43"/>
      <c r="C38" s="37"/>
      <c r="D38" s="37"/>
      <c r="E38" s="37"/>
      <c r="F38" s="37"/>
      <c r="G38" s="37"/>
      <c r="H38" s="37"/>
      <c r="I38" s="37"/>
      <c r="J38" s="37"/>
      <c r="K38" s="37"/>
      <c r="L38" s="133"/>
      <c r="S38" s="37"/>
      <c r="T38" s="37"/>
      <c r="U38" s="37"/>
      <c r="V38" s="37"/>
      <c r="W38" s="37"/>
      <c r="X38" s="37"/>
      <c r="Y38" s="37"/>
      <c r="Z38" s="37"/>
      <c r="AA38" s="37"/>
      <c r="AB38" s="37"/>
      <c r="AC38" s="37"/>
      <c r="AD38" s="37"/>
      <c r="AE38" s="37"/>
    </row>
    <row r="39" s="2" customFormat="1" ht="25.44" customHeight="1">
      <c r="A39" s="37"/>
      <c r="B39" s="43"/>
      <c r="C39" s="148"/>
      <c r="D39" s="149" t="s">
        <v>51</v>
      </c>
      <c r="E39" s="150"/>
      <c r="F39" s="150"/>
      <c r="G39" s="151" t="s">
        <v>52</v>
      </c>
      <c r="H39" s="152" t="s">
        <v>53</v>
      </c>
      <c r="I39" s="150"/>
      <c r="J39" s="153">
        <f>SUM(J30:J37)</f>
        <v>0</v>
      </c>
      <c r="K39" s="154"/>
      <c r="L39" s="133"/>
      <c r="S39" s="37"/>
      <c r="T39" s="37"/>
      <c r="U39" s="37"/>
      <c r="V39" s="37"/>
      <c r="W39" s="37"/>
      <c r="X39" s="37"/>
      <c r="Y39" s="37"/>
      <c r="Z39" s="37"/>
      <c r="AA39" s="37"/>
      <c r="AB39" s="37"/>
      <c r="AC39" s="37"/>
      <c r="AD39" s="37"/>
      <c r="AE39" s="37"/>
    </row>
    <row r="40" s="2" customFormat="1" ht="14.4" customHeight="1">
      <c r="A40" s="37"/>
      <c r="B40" s="155"/>
      <c r="C40" s="156"/>
      <c r="D40" s="156"/>
      <c r="E40" s="156"/>
      <c r="F40" s="156"/>
      <c r="G40" s="156"/>
      <c r="H40" s="156"/>
      <c r="I40" s="156"/>
      <c r="J40" s="156"/>
      <c r="K40" s="156"/>
      <c r="L40" s="133"/>
      <c r="S40" s="37"/>
      <c r="T40" s="37"/>
      <c r="U40" s="37"/>
      <c r="V40" s="37"/>
      <c r="W40" s="37"/>
      <c r="X40" s="37"/>
      <c r="Y40" s="37"/>
      <c r="Z40" s="37"/>
      <c r="AA40" s="37"/>
      <c r="AB40" s="37"/>
      <c r="AC40" s="37"/>
      <c r="AD40" s="37"/>
      <c r="AE40" s="37"/>
    </row>
    <row r="44" hidden="1" s="2" customFormat="1" ht="6.96" customHeight="1">
      <c r="A44" s="37"/>
      <c r="B44" s="157"/>
      <c r="C44" s="158"/>
      <c r="D44" s="158"/>
      <c r="E44" s="158"/>
      <c r="F44" s="158"/>
      <c r="G44" s="158"/>
      <c r="H44" s="158"/>
      <c r="I44" s="158"/>
      <c r="J44" s="158"/>
      <c r="K44" s="158"/>
      <c r="L44" s="133"/>
      <c r="S44" s="37"/>
      <c r="T44" s="37"/>
      <c r="U44" s="37"/>
      <c r="V44" s="37"/>
      <c r="W44" s="37"/>
      <c r="X44" s="37"/>
      <c r="Y44" s="37"/>
      <c r="Z44" s="37"/>
      <c r="AA44" s="37"/>
      <c r="AB44" s="37"/>
      <c r="AC44" s="37"/>
      <c r="AD44" s="37"/>
      <c r="AE44" s="37"/>
    </row>
    <row r="45" hidden="1" s="2" customFormat="1" ht="24.96" customHeight="1">
      <c r="A45" s="37"/>
      <c r="B45" s="38"/>
      <c r="C45" s="22" t="s">
        <v>95</v>
      </c>
      <c r="D45" s="39"/>
      <c r="E45" s="39"/>
      <c r="F45" s="39"/>
      <c r="G45" s="39"/>
      <c r="H45" s="39"/>
      <c r="I45" s="39"/>
      <c r="J45" s="39"/>
      <c r="K45" s="39"/>
      <c r="L45" s="133"/>
      <c r="S45" s="37"/>
      <c r="T45" s="37"/>
      <c r="U45" s="37"/>
      <c r="V45" s="37"/>
      <c r="W45" s="37"/>
      <c r="X45" s="37"/>
      <c r="Y45" s="37"/>
      <c r="Z45" s="37"/>
      <c r="AA45" s="37"/>
      <c r="AB45" s="37"/>
      <c r="AC45" s="37"/>
      <c r="AD45" s="37"/>
      <c r="AE45" s="37"/>
    </row>
    <row r="46" hidden="1" s="2" customFormat="1" ht="6.96" customHeight="1">
      <c r="A46" s="37"/>
      <c r="B46" s="38"/>
      <c r="C46" s="39"/>
      <c r="D46" s="39"/>
      <c r="E46" s="39"/>
      <c r="F46" s="39"/>
      <c r="G46" s="39"/>
      <c r="H46" s="39"/>
      <c r="I46" s="39"/>
      <c r="J46" s="39"/>
      <c r="K46" s="39"/>
      <c r="L46" s="133"/>
      <c r="S46" s="37"/>
      <c r="T46" s="37"/>
      <c r="U46" s="37"/>
      <c r="V46" s="37"/>
      <c r="W46" s="37"/>
      <c r="X46" s="37"/>
      <c r="Y46" s="37"/>
      <c r="Z46" s="37"/>
      <c r="AA46" s="37"/>
      <c r="AB46" s="37"/>
      <c r="AC46" s="37"/>
      <c r="AD46" s="37"/>
      <c r="AE46" s="37"/>
    </row>
    <row r="47" hidden="1" s="2" customFormat="1" ht="12" customHeight="1">
      <c r="A47" s="37"/>
      <c r="B47" s="38"/>
      <c r="C47" s="31" t="s">
        <v>16</v>
      </c>
      <c r="D47" s="39"/>
      <c r="E47" s="39"/>
      <c r="F47" s="39"/>
      <c r="G47" s="39"/>
      <c r="H47" s="39"/>
      <c r="I47" s="39"/>
      <c r="J47" s="39"/>
      <c r="K47" s="39"/>
      <c r="L47" s="133"/>
      <c r="S47" s="37"/>
      <c r="T47" s="37"/>
      <c r="U47" s="37"/>
      <c r="V47" s="37"/>
      <c r="W47" s="37"/>
      <c r="X47" s="37"/>
      <c r="Y47" s="37"/>
      <c r="Z47" s="37"/>
      <c r="AA47" s="37"/>
      <c r="AB47" s="37"/>
      <c r="AC47" s="37"/>
      <c r="AD47" s="37"/>
      <c r="AE47" s="37"/>
    </row>
    <row r="48" hidden="1" s="2" customFormat="1" ht="16.5" customHeight="1">
      <c r="A48" s="37"/>
      <c r="B48" s="38"/>
      <c r="C48" s="39"/>
      <c r="D48" s="39"/>
      <c r="E48" s="159" t="str">
        <f>E7</f>
        <v>Odborné učebny - ZŠ Bílina(IT)</v>
      </c>
      <c r="F48" s="31"/>
      <c r="G48" s="31"/>
      <c r="H48" s="31"/>
      <c r="I48" s="39"/>
      <c r="J48" s="39"/>
      <c r="K48" s="39"/>
      <c r="L48" s="133"/>
      <c r="S48" s="37"/>
      <c r="T48" s="37"/>
      <c r="U48" s="37"/>
      <c r="V48" s="37"/>
      <c r="W48" s="37"/>
      <c r="X48" s="37"/>
      <c r="Y48" s="37"/>
      <c r="Z48" s="37"/>
      <c r="AA48" s="37"/>
      <c r="AB48" s="37"/>
      <c r="AC48" s="37"/>
      <c r="AD48" s="37"/>
      <c r="AE48" s="37"/>
    </row>
    <row r="49" hidden="1" s="2" customFormat="1" ht="12" customHeight="1">
      <c r="A49" s="37"/>
      <c r="B49" s="38"/>
      <c r="C49" s="31" t="s">
        <v>93</v>
      </c>
      <c r="D49" s="39"/>
      <c r="E49" s="39"/>
      <c r="F49" s="39"/>
      <c r="G49" s="39"/>
      <c r="H49" s="39"/>
      <c r="I49" s="39"/>
      <c r="J49" s="39"/>
      <c r="K49" s="39"/>
      <c r="L49" s="133"/>
      <c r="S49" s="37"/>
      <c r="T49" s="37"/>
      <c r="U49" s="37"/>
      <c r="V49" s="37"/>
      <c r="W49" s="37"/>
      <c r="X49" s="37"/>
      <c r="Y49" s="37"/>
      <c r="Z49" s="37"/>
      <c r="AA49" s="37"/>
      <c r="AB49" s="37"/>
      <c r="AC49" s="37"/>
      <c r="AD49" s="37"/>
      <c r="AE49" s="37"/>
    </row>
    <row r="50" hidden="1" s="2" customFormat="1" ht="16.5" customHeight="1">
      <c r="A50" s="37"/>
      <c r="B50" s="38"/>
      <c r="C50" s="39"/>
      <c r="D50" s="39"/>
      <c r="E50" s="68" t="str">
        <f>E9</f>
        <v>c - Učebna výtvarné výchovy</v>
      </c>
      <c r="F50" s="39"/>
      <c r="G50" s="39"/>
      <c r="H50" s="39"/>
      <c r="I50" s="39"/>
      <c r="J50" s="39"/>
      <c r="K50" s="39"/>
      <c r="L50" s="133"/>
      <c r="S50" s="37"/>
      <c r="T50" s="37"/>
      <c r="U50" s="37"/>
      <c r="V50" s="37"/>
      <c r="W50" s="37"/>
      <c r="X50" s="37"/>
      <c r="Y50" s="37"/>
      <c r="Z50" s="37"/>
      <c r="AA50" s="37"/>
      <c r="AB50" s="37"/>
      <c r="AC50" s="37"/>
      <c r="AD50" s="37"/>
      <c r="AE50" s="37"/>
    </row>
    <row r="51" hidden="1" s="2" customFormat="1" ht="6.96" customHeight="1">
      <c r="A51" s="37"/>
      <c r="B51" s="38"/>
      <c r="C51" s="39"/>
      <c r="D51" s="39"/>
      <c r="E51" s="39"/>
      <c r="F51" s="39"/>
      <c r="G51" s="39"/>
      <c r="H51" s="39"/>
      <c r="I51" s="39"/>
      <c r="J51" s="39"/>
      <c r="K51" s="39"/>
      <c r="L51" s="133"/>
      <c r="S51" s="37"/>
      <c r="T51" s="37"/>
      <c r="U51" s="37"/>
      <c r="V51" s="37"/>
      <c r="W51" s="37"/>
      <c r="X51" s="37"/>
      <c r="Y51" s="37"/>
      <c r="Z51" s="37"/>
      <c r="AA51" s="37"/>
      <c r="AB51" s="37"/>
      <c r="AC51" s="37"/>
      <c r="AD51" s="37"/>
      <c r="AE51" s="37"/>
    </row>
    <row r="52" hidden="1" s="2" customFormat="1" ht="12" customHeight="1">
      <c r="A52" s="37"/>
      <c r="B52" s="38"/>
      <c r="C52" s="31" t="s">
        <v>21</v>
      </c>
      <c r="D52" s="39"/>
      <c r="E52" s="39"/>
      <c r="F52" s="26" t="str">
        <f>F12</f>
        <v>parc.č.: 1785,1783</v>
      </c>
      <c r="G52" s="39"/>
      <c r="H52" s="39"/>
      <c r="I52" s="31" t="s">
        <v>23</v>
      </c>
      <c r="J52" s="71" t="str">
        <f>IF(J12="","",J12)</f>
        <v>3. 3. 2025</v>
      </c>
      <c r="K52" s="39"/>
      <c r="L52" s="133"/>
      <c r="S52" s="37"/>
      <c r="T52" s="37"/>
      <c r="U52" s="37"/>
      <c r="V52" s="37"/>
      <c r="W52" s="37"/>
      <c r="X52" s="37"/>
      <c r="Y52" s="37"/>
      <c r="Z52" s="37"/>
      <c r="AA52" s="37"/>
      <c r="AB52" s="37"/>
      <c r="AC52" s="37"/>
      <c r="AD52" s="37"/>
      <c r="AE52" s="37"/>
    </row>
    <row r="53" hidden="1" s="2" customFormat="1" ht="6.96" customHeight="1">
      <c r="A53" s="37"/>
      <c r="B53" s="38"/>
      <c r="C53" s="39"/>
      <c r="D53" s="39"/>
      <c r="E53" s="39"/>
      <c r="F53" s="39"/>
      <c r="G53" s="39"/>
      <c r="H53" s="39"/>
      <c r="I53" s="39"/>
      <c r="J53" s="39"/>
      <c r="K53" s="39"/>
      <c r="L53" s="133"/>
      <c r="S53" s="37"/>
      <c r="T53" s="37"/>
      <c r="U53" s="37"/>
      <c r="V53" s="37"/>
      <c r="W53" s="37"/>
      <c r="X53" s="37"/>
      <c r="Y53" s="37"/>
      <c r="Z53" s="37"/>
      <c r="AA53" s="37"/>
      <c r="AB53" s="37"/>
      <c r="AC53" s="37"/>
      <c r="AD53" s="37"/>
      <c r="AE53" s="37"/>
    </row>
    <row r="54" hidden="1" s="2" customFormat="1" ht="15.15" customHeight="1">
      <c r="A54" s="37"/>
      <c r="B54" s="38"/>
      <c r="C54" s="31" t="s">
        <v>25</v>
      </c>
      <c r="D54" s="39"/>
      <c r="E54" s="39"/>
      <c r="F54" s="26" t="str">
        <f>E15</f>
        <v>město Bílina</v>
      </c>
      <c r="G54" s="39"/>
      <c r="H54" s="39"/>
      <c r="I54" s="31" t="s">
        <v>32</v>
      </c>
      <c r="J54" s="35" t="str">
        <f>E21</f>
        <v>MPtechnik s.r.o.</v>
      </c>
      <c r="K54" s="39"/>
      <c r="L54" s="133"/>
      <c r="S54" s="37"/>
      <c r="T54" s="37"/>
      <c r="U54" s="37"/>
      <c r="V54" s="37"/>
      <c r="W54" s="37"/>
      <c r="X54" s="37"/>
      <c r="Y54" s="37"/>
      <c r="Z54" s="37"/>
      <c r="AA54" s="37"/>
      <c r="AB54" s="37"/>
      <c r="AC54" s="37"/>
      <c r="AD54" s="37"/>
      <c r="AE54" s="37"/>
    </row>
    <row r="55" hidden="1" s="2" customFormat="1" ht="15.15" customHeight="1">
      <c r="A55" s="37"/>
      <c r="B55" s="38"/>
      <c r="C55" s="31" t="s">
        <v>30</v>
      </c>
      <c r="D55" s="39"/>
      <c r="E55" s="39"/>
      <c r="F55" s="26" t="str">
        <f>IF(E18="","",E18)</f>
        <v>Vyplň údaj</v>
      </c>
      <c r="G55" s="39"/>
      <c r="H55" s="39"/>
      <c r="I55" s="31" t="s">
        <v>37</v>
      </c>
      <c r="J55" s="35" t="str">
        <f>E24</f>
        <v xml:space="preserve"> </v>
      </c>
      <c r="K55" s="39"/>
      <c r="L55" s="133"/>
      <c r="S55" s="37"/>
      <c r="T55" s="37"/>
      <c r="U55" s="37"/>
      <c r="V55" s="37"/>
      <c r="W55" s="37"/>
      <c r="X55" s="37"/>
      <c r="Y55" s="37"/>
      <c r="Z55" s="37"/>
      <c r="AA55" s="37"/>
      <c r="AB55" s="37"/>
      <c r="AC55" s="37"/>
      <c r="AD55" s="37"/>
      <c r="AE55" s="37"/>
    </row>
    <row r="56" hidden="1" s="2" customFormat="1" ht="10.32" customHeight="1">
      <c r="A56" s="37"/>
      <c r="B56" s="38"/>
      <c r="C56" s="39"/>
      <c r="D56" s="39"/>
      <c r="E56" s="39"/>
      <c r="F56" s="39"/>
      <c r="G56" s="39"/>
      <c r="H56" s="39"/>
      <c r="I56" s="39"/>
      <c r="J56" s="39"/>
      <c r="K56" s="39"/>
      <c r="L56" s="133"/>
      <c r="S56" s="37"/>
      <c r="T56" s="37"/>
      <c r="U56" s="37"/>
      <c r="V56" s="37"/>
      <c r="W56" s="37"/>
      <c r="X56" s="37"/>
      <c r="Y56" s="37"/>
      <c r="Z56" s="37"/>
      <c r="AA56" s="37"/>
      <c r="AB56" s="37"/>
      <c r="AC56" s="37"/>
      <c r="AD56" s="37"/>
      <c r="AE56" s="37"/>
    </row>
    <row r="57" hidden="1" s="2" customFormat="1" ht="29.28" customHeight="1">
      <c r="A57" s="37"/>
      <c r="B57" s="38"/>
      <c r="C57" s="160" t="s">
        <v>96</v>
      </c>
      <c r="D57" s="161"/>
      <c r="E57" s="161"/>
      <c r="F57" s="161"/>
      <c r="G57" s="161"/>
      <c r="H57" s="161"/>
      <c r="I57" s="161"/>
      <c r="J57" s="162" t="s">
        <v>97</v>
      </c>
      <c r="K57" s="161"/>
      <c r="L57" s="133"/>
      <c r="S57" s="37"/>
      <c r="T57" s="37"/>
      <c r="U57" s="37"/>
      <c r="V57" s="37"/>
      <c r="W57" s="37"/>
      <c r="X57" s="37"/>
      <c r="Y57" s="37"/>
      <c r="Z57" s="37"/>
      <c r="AA57" s="37"/>
      <c r="AB57" s="37"/>
      <c r="AC57" s="37"/>
      <c r="AD57" s="37"/>
      <c r="AE57" s="37"/>
    </row>
    <row r="58" hidden="1" s="2" customFormat="1" ht="10.32" customHeight="1">
      <c r="A58" s="37"/>
      <c r="B58" s="38"/>
      <c r="C58" s="39"/>
      <c r="D58" s="39"/>
      <c r="E58" s="39"/>
      <c r="F58" s="39"/>
      <c r="G58" s="39"/>
      <c r="H58" s="39"/>
      <c r="I58" s="39"/>
      <c r="J58" s="39"/>
      <c r="K58" s="39"/>
      <c r="L58" s="133"/>
      <c r="S58" s="37"/>
      <c r="T58" s="37"/>
      <c r="U58" s="37"/>
      <c r="V58" s="37"/>
      <c r="W58" s="37"/>
      <c r="X58" s="37"/>
      <c r="Y58" s="37"/>
      <c r="Z58" s="37"/>
      <c r="AA58" s="37"/>
      <c r="AB58" s="37"/>
      <c r="AC58" s="37"/>
      <c r="AD58" s="37"/>
      <c r="AE58" s="37"/>
    </row>
    <row r="59" hidden="1" s="2" customFormat="1" ht="22.8" customHeight="1">
      <c r="A59" s="37"/>
      <c r="B59" s="38"/>
      <c r="C59" s="163" t="s">
        <v>73</v>
      </c>
      <c r="D59" s="39"/>
      <c r="E59" s="39"/>
      <c r="F59" s="39"/>
      <c r="G59" s="39"/>
      <c r="H59" s="39"/>
      <c r="I59" s="39"/>
      <c r="J59" s="101">
        <f>J81</f>
        <v>0</v>
      </c>
      <c r="K59" s="39"/>
      <c r="L59" s="133"/>
      <c r="S59" s="37"/>
      <c r="T59" s="37"/>
      <c r="U59" s="37"/>
      <c r="V59" s="37"/>
      <c r="W59" s="37"/>
      <c r="X59" s="37"/>
      <c r="Y59" s="37"/>
      <c r="Z59" s="37"/>
      <c r="AA59" s="37"/>
      <c r="AB59" s="37"/>
      <c r="AC59" s="37"/>
      <c r="AD59" s="37"/>
      <c r="AE59" s="37"/>
      <c r="AU59" s="16" t="s">
        <v>98</v>
      </c>
    </row>
    <row r="60" hidden="1" s="9" customFormat="1" ht="24.96" customHeight="1">
      <c r="A60" s="9"/>
      <c r="B60" s="164"/>
      <c r="C60" s="165"/>
      <c r="D60" s="166" t="s">
        <v>99</v>
      </c>
      <c r="E60" s="167"/>
      <c r="F60" s="167"/>
      <c r="G60" s="167"/>
      <c r="H60" s="167"/>
      <c r="I60" s="167"/>
      <c r="J60" s="168">
        <f>J82</f>
        <v>0</v>
      </c>
      <c r="K60" s="165"/>
      <c r="L60" s="16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0"/>
      <c r="C61" s="171"/>
      <c r="D61" s="172" t="s">
        <v>100</v>
      </c>
      <c r="E61" s="173"/>
      <c r="F61" s="173"/>
      <c r="G61" s="173"/>
      <c r="H61" s="173"/>
      <c r="I61" s="173"/>
      <c r="J61" s="174">
        <f>J83</f>
        <v>0</v>
      </c>
      <c r="K61" s="171"/>
      <c r="L61" s="175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2" customFormat="1" ht="21.84" customHeight="1">
      <c r="A62" s="37"/>
      <c r="B62" s="38"/>
      <c r="C62" s="39"/>
      <c r="D62" s="39"/>
      <c r="E62" s="39"/>
      <c r="F62" s="39"/>
      <c r="G62" s="39"/>
      <c r="H62" s="39"/>
      <c r="I62" s="39"/>
      <c r="J62" s="39"/>
      <c r="K62" s="39"/>
      <c r="L62" s="133"/>
      <c r="S62" s="37"/>
      <c r="T62" s="37"/>
      <c r="U62" s="37"/>
      <c r="V62" s="37"/>
      <c r="W62" s="37"/>
      <c r="X62" s="37"/>
      <c r="Y62" s="37"/>
      <c r="Z62" s="37"/>
      <c r="AA62" s="37"/>
      <c r="AB62" s="37"/>
      <c r="AC62" s="37"/>
      <c r="AD62" s="37"/>
      <c r="AE62" s="37"/>
    </row>
    <row r="63" hidden="1" s="2" customFormat="1" ht="6.96" customHeight="1">
      <c r="A63" s="37"/>
      <c r="B63" s="58"/>
      <c r="C63" s="59"/>
      <c r="D63" s="59"/>
      <c r="E63" s="59"/>
      <c r="F63" s="59"/>
      <c r="G63" s="59"/>
      <c r="H63" s="59"/>
      <c r="I63" s="59"/>
      <c r="J63" s="59"/>
      <c r="K63" s="59"/>
      <c r="L63" s="133"/>
      <c r="S63" s="37"/>
      <c r="T63" s="37"/>
      <c r="U63" s="37"/>
      <c r="V63" s="37"/>
      <c r="W63" s="37"/>
      <c r="X63" s="37"/>
      <c r="Y63" s="37"/>
      <c r="Z63" s="37"/>
      <c r="AA63" s="37"/>
      <c r="AB63" s="37"/>
      <c r="AC63" s="37"/>
      <c r="AD63" s="37"/>
      <c r="AE63" s="37"/>
    </row>
    <row r="64" hidden="1"/>
    <row r="65" hidden="1"/>
    <row r="66" hidden="1"/>
    <row r="67" s="2" customFormat="1" ht="6.96" customHeight="1">
      <c r="A67" s="37"/>
      <c r="B67" s="60"/>
      <c r="C67" s="61"/>
      <c r="D67" s="61"/>
      <c r="E67" s="61"/>
      <c r="F67" s="61"/>
      <c r="G67" s="61"/>
      <c r="H67" s="61"/>
      <c r="I67" s="61"/>
      <c r="J67" s="61"/>
      <c r="K67" s="61"/>
      <c r="L67" s="133"/>
      <c r="S67" s="37"/>
      <c r="T67" s="37"/>
      <c r="U67" s="37"/>
      <c r="V67" s="37"/>
      <c r="W67" s="37"/>
      <c r="X67" s="37"/>
      <c r="Y67" s="37"/>
      <c r="Z67" s="37"/>
      <c r="AA67" s="37"/>
      <c r="AB67" s="37"/>
      <c r="AC67" s="37"/>
      <c r="AD67" s="37"/>
      <c r="AE67" s="37"/>
    </row>
    <row r="68" s="2" customFormat="1" ht="24.96" customHeight="1">
      <c r="A68" s="37"/>
      <c r="B68" s="38"/>
      <c r="C68" s="22" t="s">
        <v>101</v>
      </c>
      <c r="D68" s="39"/>
      <c r="E68" s="39"/>
      <c r="F68" s="39"/>
      <c r="G68" s="39"/>
      <c r="H68" s="39"/>
      <c r="I68" s="39"/>
      <c r="J68" s="39"/>
      <c r="K68" s="39"/>
      <c r="L68" s="133"/>
      <c r="S68" s="37"/>
      <c r="T68" s="37"/>
      <c r="U68" s="37"/>
      <c r="V68" s="37"/>
      <c r="W68" s="37"/>
      <c r="X68" s="37"/>
      <c r="Y68" s="37"/>
      <c r="Z68" s="37"/>
      <c r="AA68" s="37"/>
      <c r="AB68" s="37"/>
      <c r="AC68" s="37"/>
      <c r="AD68" s="37"/>
      <c r="AE68" s="37"/>
    </row>
    <row r="69" s="2" customFormat="1" ht="6.96" customHeight="1">
      <c r="A69" s="37"/>
      <c r="B69" s="38"/>
      <c r="C69" s="39"/>
      <c r="D69" s="39"/>
      <c r="E69" s="39"/>
      <c r="F69" s="39"/>
      <c r="G69" s="39"/>
      <c r="H69" s="39"/>
      <c r="I69" s="39"/>
      <c r="J69" s="39"/>
      <c r="K69" s="39"/>
      <c r="L69" s="133"/>
      <c r="S69" s="37"/>
      <c r="T69" s="37"/>
      <c r="U69" s="37"/>
      <c r="V69" s="37"/>
      <c r="W69" s="37"/>
      <c r="X69" s="37"/>
      <c r="Y69" s="37"/>
      <c r="Z69" s="37"/>
      <c r="AA69" s="37"/>
      <c r="AB69" s="37"/>
      <c r="AC69" s="37"/>
      <c r="AD69" s="37"/>
      <c r="AE69" s="37"/>
    </row>
    <row r="70" s="2" customFormat="1" ht="12" customHeight="1">
      <c r="A70" s="37"/>
      <c r="B70" s="38"/>
      <c r="C70" s="31" t="s">
        <v>16</v>
      </c>
      <c r="D70" s="39"/>
      <c r="E70" s="39"/>
      <c r="F70" s="39"/>
      <c r="G70" s="39"/>
      <c r="H70" s="39"/>
      <c r="I70" s="39"/>
      <c r="J70" s="39"/>
      <c r="K70" s="39"/>
      <c r="L70" s="133"/>
      <c r="S70" s="37"/>
      <c r="T70" s="37"/>
      <c r="U70" s="37"/>
      <c r="V70" s="37"/>
      <c r="W70" s="37"/>
      <c r="X70" s="37"/>
      <c r="Y70" s="37"/>
      <c r="Z70" s="37"/>
      <c r="AA70" s="37"/>
      <c r="AB70" s="37"/>
      <c r="AC70" s="37"/>
      <c r="AD70" s="37"/>
      <c r="AE70" s="37"/>
    </row>
    <row r="71" s="2" customFormat="1" ht="16.5" customHeight="1">
      <c r="A71" s="37"/>
      <c r="B71" s="38"/>
      <c r="C71" s="39"/>
      <c r="D71" s="39"/>
      <c r="E71" s="159" t="str">
        <f>E7</f>
        <v>Odborné učebny - ZŠ Bílina(IT)</v>
      </c>
      <c r="F71" s="31"/>
      <c r="G71" s="31"/>
      <c r="H71" s="31"/>
      <c r="I71" s="39"/>
      <c r="J71" s="39"/>
      <c r="K71" s="39"/>
      <c r="L71" s="133"/>
      <c r="S71" s="37"/>
      <c r="T71" s="37"/>
      <c r="U71" s="37"/>
      <c r="V71" s="37"/>
      <c r="W71" s="37"/>
      <c r="X71" s="37"/>
      <c r="Y71" s="37"/>
      <c r="Z71" s="37"/>
      <c r="AA71" s="37"/>
      <c r="AB71" s="37"/>
      <c r="AC71" s="37"/>
      <c r="AD71" s="37"/>
      <c r="AE71" s="37"/>
    </row>
    <row r="72" s="2" customFormat="1" ht="12" customHeight="1">
      <c r="A72" s="37"/>
      <c r="B72" s="38"/>
      <c r="C72" s="31" t="s">
        <v>93</v>
      </c>
      <c r="D72" s="39"/>
      <c r="E72" s="39"/>
      <c r="F72" s="39"/>
      <c r="G72" s="39"/>
      <c r="H72" s="39"/>
      <c r="I72" s="39"/>
      <c r="J72" s="39"/>
      <c r="K72" s="39"/>
      <c r="L72" s="133"/>
      <c r="S72" s="37"/>
      <c r="T72" s="37"/>
      <c r="U72" s="37"/>
      <c r="V72" s="37"/>
      <c r="W72" s="37"/>
      <c r="X72" s="37"/>
      <c r="Y72" s="37"/>
      <c r="Z72" s="37"/>
      <c r="AA72" s="37"/>
      <c r="AB72" s="37"/>
      <c r="AC72" s="37"/>
      <c r="AD72" s="37"/>
      <c r="AE72" s="37"/>
    </row>
    <row r="73" s="2" customFormat="1" ht="16.5" customHeight="1">
      <c r="A73" s="37"/>
      <c r="B73" s="38"/>
      <c r="C73" s="39"/>
      <c r="D73" s="39"/>
      <c r="E73" s="68" t="str">
        <f>E9</f>
        <v>c - Učebna výtvarné výchovy</v>
      </c>
      <c r="F73" s="39"/>
      <c r="G73" s="39"/>
      <c r="H73" s="39"/>
      <c r="I73" s="39"/>
      <c r="J73" s="39"/>
      <c r="K73" s="39"/>
      <c r="L73" s="133"/>
      <c r="S73" s="37"/>
      <c r="T73" s="37"/>
      <c r="U73" s="37"/>
      <c r="V73" s="37"/>
      <c r="W73" s="37"/>
      <c r="X73" s="37"/>
      <c r="Y73" s="37"/>
      <c r="Z73" s="37"/>
      <c r="AA73" s="37"/>
      <c r="AB73" s="37"/>
      <c r="AC73" s="37"/>
      <c r="AD73" s="37"/>
      <c r="AE73" s="37"/>
    </row>
    <row r="74" s="2" customFormat="1" ht="6.96" customHeight="1">
      <c r="A74" s="37"/>
      <c r="B74" s="38"/>
      <c r="C74" s="39"/>
      <c r="D74" s="39"/>
      <c r="E74" s="39"/>
      <c r="F74" s="39"/>
      <c r="G74" s="39"/>
      <c r="H74" s="39"/>
      <c r="I74" s="39"/>
      <c r="J74" s="39"/>
      <c r="K74" s="39"/>
      <c r="L74" s="133"/>
      <c r="S74" s="37"/>
      <c r="T74" s="37"/>
      <c r="U74" s="37"/>
      <c r="V74" s="37"/>
      <c r="W74" s="37"/>
      <c r="X74" s="37"/>
      <c r="Y74" s="37"/>
      <c r="Z74" s="37"/>
      <c r="AA74" s="37"/>
      <c r="AB74" s="37"/>
      <c r="AC74" s="37"/>
      <c r="AD74" s="37"/>
      <c r="AE74" s="37"/>
    </row>
    <row r="75" s="2" customFormat="1" ht="12" customHeight="1">
      <c r="A75" s="37"/>
      <c r="B75" s="38"/>
      <c r="C75" s="31" t="s">
        <v>21</v>
      </c>
      <c r="D75" s="39"/>
      <c r="E75" s="39"/>
      <c r="F75" s="26" t="str">
        <f>F12</f>
        <v>parc.č.: 1785,1783</v>
      </c>
      <c r="G75" s="39"/>
      <c r="H75" s="39"/>
      <c r="I75" s="31" t="s">
        <v>23</v>
      </c>
      <c r="J75" s="71" t="str">
        <f>IF(J12="","",J12)</f>
        <v>3. 3. 2025</v>
      </c>
      <c r="K75" s="39"/>
      <c r="L75" s="133"/>
      <c r="S75" s="37"/>
      <c r="T75" s="37"/>
      <c r="U75" s="37"/>
      <c r="V75" s="37"/>
      <c r="W75" s="37"/>
      <c r="X75" s="37"/>
      <c r="Y75" s="37"/>
      <c r="Z75" s="37"/>
      <c r="AA75" s="37"/>
      <c r="AB75" s="37"/>
      <c r="AC75" s="37"/>
      <c r="AD75" s="37"/>
      <c r="AE75" s="37"/>
    </row>
    <row r="76" s="2" customFormat="1" ht="6.96" customHeight="1">
      <c r="A76" s="37"/>
      <c r="B76" s="38"/>
      <c r="C76" s="39"/>
      <c r="D76" s="39"/>
      <c r="E76" s="39"/>
      <c r="F76" s="39"/>
      <c r="G76" s="39"/>
      <c r="H76" s="39"/>
      <c r="I76" s="39"/>
      <c r="J76" s="39"/>
      <c r="K76" s="39"/>
      <c r="L76" s="133"/>
      <c r="S76" s="37"/>
      <c r="T76" s="37"/>
      <c r="U76" s="37"/>
      <c r="V76" s="37"/>
      <c r="W76" s="37"/>
      <c r="X76" s="37"/>
      <c r="Y76" s="37"/>
      <c r="Z76" s="37"/>
      <c r="AA76" s="37"/>
      <c r="AB76" s="37"/>
      <c r="AC76" s="37"/>
      <c r="AD76" s="37"/>
      <c r="AE76" s="37"/>
    </row>
    <row r="77" s="2" customFormat="1" ht="15.15" customHeight="1">
      <c r="A77" s="37"/>
      <c r="B77" s="38"/>
      <c r="C77" s="31" t="s">
        <v>25</v>
      </c>
      <c r="D77" s="39"/>
      <c r="E77" s="39"/>
      <c r="F77" s="26" t="str">
        <f>E15</f>
        <v>město Bílina</v>
      </c>
      <c r="G77" s="39"/>
      <c r="H77" s="39"/>
      <c r="I77" s="31" t="s">
        <v>32</v>
      </c>
      <c r="J77" s="35" t="str">
        <f>E21</f>
        <v>MPtechnik s.r.o.</v>
      </c>
      <c r="K77" s="39"/>
      <c r="L77" s="133"/>
      <c r="S77" s="37"/>
      <c r="T77" s="37"/>
      <c r="U77" s="37"/>
      <c r="V77" s="37"/>
      <c r="W77" s="37"/>
      <c r="X77" s="37"/>
      <c r="Y77" s="37"/>
      <c r="Z77" s="37"/>
      <c r="AA77" s="37"/>
      <c r="AB77" s="37"/>
      <c r="AC77" s="37"/>
      <c r="AD77" s="37"/>
      <c r="AE77" s="37"/>
    </row>
    <row r="78" s="2" customFormat="1" ht="15.15" customHeight="1">
      <c r="A78" s="37"/>
      <c r="B78" s="38"/>
      <c r="C78" s="31" t="s">
        <v>30</v>
      </c>
      <c r="D78" s="39"/>
      <c r="E78" s="39"/>
      <c r="F78" s="26" t="str">
        <f>IF(E18="","",E18)</f>
        <v>Vyplň údaj</v>
      </c>
      <c r="G78" s="39"/>
      <c r="H78" s="39"/>
      <c r="I78" s="31" t="s">
        <v>37</v>
      </c>
      <c r="J78" s="35" t="str">
        <f>E24</f>
        <v xml:space="preserve"> </v>
      </c>
      <c r="K78" s="39"/>
      <c r="L78" s="133"/>
      <c r="S78" s="37"/>
      <c r="T78" s="37"/>
      <c r="U78" s="37"/>
      <c r="V78" s="37"/>
      <c r="W78" s="37"/>
      <c r="X78" s="37"/>
      <c r="Y78" s="37"/>
      <c r="Z78" s="37"/>
      <c r="AA78" s="37"/>
      <c r="AB78" s="37"/>
      <c r="AC78" s="37"/>
      <c r="AD78" s="37"/>
      <c r="AE78" s="37"/>
    </row>
    <row r="79" s="2" customFormat="1" ht="10.32" customHeight="1">
      <c r="A79" s="37"/>
      <c r="B79" s="38"/>
      <c r="C79" s="39"/>
      <c r="D79" s="39"/>
      <c r="E79" s="39"/>
      <c r="F79" s="39"/>
      <c r="G79" s="39"/>
      <c r="H79" s="39"/>
      <c r="I79" s="39"/>
      <c r="J79" s="39"/>
      <c r="K79" s="39"/>
      <c r="L79" s="133"/>
      <c r="S79" s="37"/>
      <c r="T79" s="37"/>
      <c r="U79" s="37"/>
      <c r="V79" s="37"/>
      <c r="W79" s="37"/>
      <c r="X79" s="37"/>
      <c r="Y79" s="37"/>
      <c r="Z79" s="37"/>
      <c r="AA79" s="37"/>
      <c r="AB79" s="37"/>
      <c r="AC79" s="37"/>
      <c r="AD79" s="37"/>
      <c r="AE79" s="37"/>
    </row>
    <row r="80" s="11" customFormat="1" ht="29.28" customHeight="1">
      <c r="A80" s="176"/>
      <c r="B80" s="177"/>
      <c r="C80" s="178" t="s">
        <v>102</v>
      </c>
      <c r="D80" s="179" t="s">
        <v>60</v>
      </c>
      <c r="E80" s="179" t="s">
        <v>56</v>
      </c>
      <c r="F80" s="179" t="s">
        <v>57</v>
      </c>
      <c r="G80" s="179" t="s">
        <v>103</v>
      </c>
      <c r="H80" s="179" t="s">
        <v>104</v>
      </c>
      <c r="I80" s="179" t="s">
        <v>105</v>
      </c>
      <c r="J80" s="179" t="s">
        <v>97</v>
      </c>
      <c r="K80" s="180" t="s">
        <v>106</v>
      </c>
      <c r="L80" s="181"/>
      <c r="M80" s="91" t="s">
        <v>19</v>
      </c>
      <c r="N80" s="92" t="s">
        <v>45</v>
      </c>
      <c r="O80" s="92" t="s">
        <v>107</v>
      </c>
      <c r="P80" s="92" t="s">
        <v>108</v>
      </c>
      <c r="Q80" s="92" t="s">
        <v>109</v>
      </c>
      <c r="R80" s="92" t="s">
        <v>110</v>
      </c>
      <c r="S80" s="92" t="s">
        <v>111</v>
      </c>
      <c r="T80" s="93" t="s">
        <v>112</v>
      </c>
      <c r="U80" s="176"/>
      <c r="V80" s="176"/>
      <c r="W80" s="176"/>
      <c r="X80" s="176"/>
      <c r="Y80" s="176"/>
      <c r="Z80" s="176"/>
      <c r="AA80" s="176"/>
      <c r="AB80" s="176"/>
      <c r="AC80" s="176"/>
      <c r="AD80" s="176"/>
      <c r="AE80" s="176"/>
    </row>
    <row r="81" s="2" customFormat="1" ht="22.8" customHeight="1">
      <c r="A81" s="37"/>
      <c r="B81" s="38"/>
      <c r="C81" s="98" t="s">
        <v>113</v>
      </c>
      <c r="D81" s="39"/>
      <c r="E81" s="39"/>
      <c r="F81" s="39"/>
      <c r="G81" s="39"/>
      <c r="H81" s="39"/>
      <c r="I81" s="39"/>
      <c r="J81" s="182">
        <f>BK81</f>
        <v>0</v>
      </c>
      <c r="K81" s="39"/>
      <c r="L81" s="43"/>
      <c r="M81" s="94"/>
      <c r="N81" s="183"/>
      <c r="O81" s="95"/>
      <c r="P81" s="184">
        <f>P82</f>
        <v>0</v>
      </c>
      <c r="Q81" s="95"/>
      <c r="R81" s="184">
        <f>R82</f>
        <v>0</v>
      </c>
      <c r="S81" s="95"/>
      <c r="T81" s="185">
        <f>T82</f>
        <v>0</v>
      </c>
      <c r="U81" s="37"/>
      <c r="V81" s="37"/>
      <c r="W81" s="37"/>
      <c r="X81" s="37"/>
      <c r="Y81" s="37"/>
      <c r="Z81" s="37"/>
      <c r="AA81" s="37"/>
      <c r="AB81" s="37"/>
      <c r="AC81" s="37"/>
      <c r="AD81" s="37"/>
      <c r="AE81" s="37"/>
      <c r="AT81" s="16" t="s">
        <v>74</v>
      </c>
      <c r="AU81" s="16" t="s">
        <v>98</v>
      </c>
      <c r="BK81" s="186">
        <f>BK82</f>
        <v>0</v>
      </c>
    </row>
    <row r="82" s="12" customFormat="1" ht="25.92" customHeight="1">
      <c r="A82" s="12"/>
      <c r="B82" s="187"/>
      <c r="C82" s="188"/>
      <c r="D82" s="189" t="s">
        <v>74</v>
      </c>
      <c r="E82" s="190" t="s">
        <v>114</v>
      </c>
      <c r="F82" s="190" t="s">
        <v>115</v>
      </c>
      <c r="G82" s="188"/>
      <c r="H82" s="188"/>
      <c r="I82" s="191"/>
      <c r="J82" s="192">
        <f>BK82</f>
        <v>0</v>
      </c>
      <c r="K82" s="188"/>
      <c r="L82" s="193"/>
      <c r="M82" s="194"/>
      <c r="N82" s="195"/>
      <c r="O82" s="195"/>
      <c r="P82" s="196">
        <f>P83</f>
        <v>0</v>
      </c>
      <c r="Q82" s="195"/>
      <c r="R82" s="196">
        <f>R83</f>
        <v>0</v>
      </c>
      <c r="S82" s="195"/>
      <c r="T82" s="197">
        <f>T83</f>
        <v>0</v>
      </c>
      <c r="U82" s="12"/>
      <c r="V82" s="12"/>
      <c r="W82" s="12"/>
      <c r="X82" s="12"/>
      <c r="Y82" s="12"/>
      <c r="Z82" s="12"/>
      <c r="AA82" s="12"/>
      <c r="AB82" s="12"/>
      <c r="AC82" s="12"/>
      <c r="AD82" s="12"/>
      <c r="AE82" s="12"/>
      <c r="AR82" s="198" t="s">
        <v>85</v>
      </c>
      <c r="AT82" s="199" t="s">
        <v>74</v>
      </c>
      <c r="AU82" s="199" t="s">
        <v>75</v>
      </c>
      <c r="AY82" s="198" t="s">
        <v>116</v>
      </c>
      <c r="BK82" s="200">
        <f>BK83</f>
        <v>0</v>
      </c>
    </row>
    <row r="83" s="12" customFormat="1" ht="22.8" customHeight="1">
      <c r="A83" s="12"/>
      <c r="B83" s="187"/>
      <c r="C83" s="188"/>
      <c r="D83" s="189" t="s">
        <v>74</v>
      </c>
      <c r="E83" s="201" t="s">
        <v>117</v>
      </c>
      <c r="F83" s="201" t="s">
        <v>118</v>
      </c>
      <c r="G83" s="188"/>
      <c r="H83" s="188"/>
      <c r="I83" s="191"/>
      <c r="J83" s="202">
        <f>BK83</f>
        <v>0</v>
      </c>
      <c r="K83" s="188"/>
      <c r="L83" s="193"/>
      <c r="M83" s="194"/>
      <c r="N83" s="195"/>
      <c r="O83" s="195"/>
      <c r="P83" s="196">
        <f>SUM(P84:P89)</f>
        <v>0</v>
      </c>
      <c r="Q83" s="195"/>
      <c r="R83" s="196">
        <f>SUM(R84:R89)</f>
        <v>0</v>
      </c>
      <c r="S83" s="195"/>
      <c r="T83" s="197">
        <f>SUM(T84:T89)</f>
        <v>0</v>
      </c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R83" s="198" t="s">
        <v>85</v>
      </c>
      <c r="AT83" s="199" t="s">
        <v>74</v>
      </c>
      <c r="AU83" s="199" t="s">
        <v>83</v>
      </c>
      <c r="AY83" s="198" t="s">
        <v>116</v>
      </c>
      <c r="BK83" s="200">
        <f>SUM(BK84:BK89)</f>
        <v>0</v>
      </c>
    </row>
    <row r="84" s="2" customFormat="1" ht="16.5" customHeight="1">
      <c r="A84" s="37"/>
      <c r="B84" s="38"/>
      <c r="C84" s="203" t="s">
        <v>159</v>
      </c>
      <c r="D84" s="203" t="s">
        <v>120</v>
      </c>
      <c r="E84" s="204" t="s">
        <v>126</v>
      </c>
      <c r="F84" s="205" t="s">
        <v>127</v>
      </c>
      <c r="G84" s="206" t="s">
        <v>123</v>
      </c>
      <c r="H84" s="207">
        <v>1</v>
      </c>
      <c r="I84" s="208"/>
      <c r="J84" s="209">
        <f>ROUND(I84*H84,2)</f>
        <v>0</v>
      </c>
      <c r="K84" s="205" t="s">
        <v>19</v>
      </c>
      <c r="L84" s="43"/>
      <c r="M84" s="210" t="s">
        <v>19</v>
      </c>
      <c r="N84" s="211" t="s">
        <v>46</v>
      </c>
      <c r="O84" s="83"/>
      <c r="P84" s="212">
        <f>O84*H84</f>
        <v>0</v>
      </c>
      <c r="Q84" s="212">
        <v>0</v>
      </c>
      <c r="R84" s="212">
        <f>Q84*H84</f>
        <v>0</v>
      </c>
      <c r="S84" s="212">
        <v>0</v>
      </c>
      <c r="T84" s="213">
        <f>S84*H84</f>
        <v>0</v>
      </c>
      <c r="U84" s="37"/>
      <c r="V84" s="37"/>
      <c r="W84" s="37"/>
      <c r="X84" s="37"/>
      <c r="Y84" s="37"/>
      <c r="Z84" s="37"/>
      <c r="AA84" s="37"/>
      <c r="AB84" s="37"/>
      <c r="AC84" s="37"/>
      <c r="AD84" s="37"/>
      <c r="AE84" s="37"/>
      <c r="AR84" s="214" t="s">
        <v>124</v>
      </c>
      <c r="AT84" s="214" t="s">
        <v>120</v>
      </c>
      <c r="AU84" s="214" t="s">
        <v>85</v>
      </c>
      <c r="AY84" s="16" t="s">
        <v>116</v>
      </c>
      <c r="BE84" s="215">
        <f>IF(N84="základní",J84,0)</f>
        <v>0</v>
      </c>
      <c r="BF84" s="215">
        <f>IF(N84="snížená",J84,0)</f>
        <v>0</v>
      </c>
      <c r="BG84" s="215">
        <f>IF(N84="zákl. přenesená",J84,0)</f>
        <v>0</v>
      </c>
      <c r="BH84" s="215">
        <f>IF(N84="sníž. přenesená",J84,0)</f>
        <v>0</v>
      </c>
      <c r="BI84" s="215">
        <f>IF(N84="nulová",J84,0)</f>
        <v>0</v>
      </c>
      <c r="BJ84" s="16" t="s">
        <v>83</v>
      </c>
      <c r="BK84" s="215">
        <f>ROUND(I84*H84,2)</f>
        <v>0</v>
      </c>
      <c r="BL84" s="16" t="s">
        <v>124</v>
      </c>
      <c r="BM84" s="214" t="s">
        <v>160</v>
      </c>
    </row>
    <row r="85" s="2" customFormat="1" ht="21.75" customHeight="1">
      <c r="A85" s="37"/>
      <c r="B85" s="38"/>
      <c r="C85" s="243" t="s">
        <v>161</v>
      </c>
      <c r="D85" s="243" t="s">
        <v>149</v>
      </c>
      <c r="E85" s="244" t="s">
        <v>150</v>
      </c>
      <c r="F85" s="245" t="s">
        <v>151</v>
      </c>
      <c r="G85" s="246" t="s">
        <v>123</v>
      </c>
      <c r="H85" s="247">
        <v>1</v>
      </c>
      <c r="I85" s="248"/>
      <c r="J85" s="249">
        <f>ROUND(I85*H85,2)</f>
        <v>0</v>
      </c>
      <c r="K85" s="245" t="s">
        <v>19</v>
      </c>
      <c r="L85" s="250"/>
      <c r="M85" s="251" t="s">
        <v>19</v>
      </c>
      <c r="N85" s="252" t="s">
        <v>46</v>
      </c>
      <c r="O85" s="83"/>
      <c r="P85" s="212">
        <f>O85*H85</f>
        <v>0</v>
      </c>
      <c r="Q85" s="212">
        <v>0</v>
      </c>
      <c r="R85" s="212">
        <f>Q85*H85</f>
        <v>0</v>
      </c>
      <c r="S85" s="212">
        <v>0</v>
      </c>
      <c r="T85" s="213">
        <f>S85*H85</f>
        <v>0</v>
      </c>
      <c r="U85" s="37"/>
      <c r="V85" s="37"/>
      <c r="W85" s="37"/>
      <c r="X85" s="37"/>
      <c r="Y85" s="37"/>
      <c r="Z85" s="37"/>
      <c r="AA85" s="37"/>
      <c r="AB85" s="37"/>
      <c r="AC85" s="37"/>
      <c r="AD85" s="37"/>
      <c r="AE85" s="37"/>
      <c r="AR85" s="214" t="s">
        <v>152</v>
      </c>
      <c r="AT85" s="214" t="s">
        <v>149</v>
      </c>
      <c r="AU85" s="214" t="s">
        <v>85</v>
      </c>
      <c r="AY85" s="16" t="s">
        <v>116</v>
      </c>
      <c r="BE85" s="215">
        <f>IF(N85="základní",J85,0)</f>
        <v>0</v>
      </c>
      <c r="BF85" s="215">
        <f>IF(N85="snížená",J85,0)</f>
        <v>0</v>
      </c>
      <c r="BG85" s="215">
        <f>IF(N85="zákl. přenesená",J85,0)</f>
        <v>0</v>
      </c>
      <c r="BH85" s="215">
        <f>IF(N85="sníž. přenesená",J85,0)</f>
        <v>0</v>
      </c>
      <c r="BI85" s="215">
        <f>IF(N85="nulová",J85,0)</f>
        <v>0</v>
      </c>
      <c r="BJ85" s="16" t="s">
        <v>83</v>
      </c>
      <c r="BK85" s="215">
        <f>ROUND(I85*H85,2)</f>
        <v>0</v>
      </c>
      <c r="BL85" s="16" t="s">
        <v>124</v>
      </c>
      <c r="BM85" s="214" t="s">
        <v>162</v>
      </c>
    </row>
    <row r="86" s="2" customFormat="1" ht="24.15" customHeight="1">
      <c r="A86" s="37"/>
      <c r="B86" s="38"/>
      <c r="C86" s="203" t="s">
        <v>163</v>
      </c>
      <c r="D86" s="203" t="s">
        <v>120</v>
      </c>
      <c r="E86" s="204" t="s">
        <v>134</v>
      </c>
      <c r="F86" s="205" t="s">
        <v>135</v>
      </c>
      <c r="G86" s="206" t="s">
        <v>136</v>
      </c>
      <c r="H86" s="207">
        <v>16</v>
      </c>
      <c r="I86" s="208"/>
      <c r="J86" s="209">
        <f>ROUND(I86*H86,2)</f>
        <v>0</v>
      </c>
      <c r="K86" s="205" t="s">
        <v>137</v>
      </c>
      <c r="L86" s="43"/>
      <c r="M86" s="210" t="s">
        <v>19</v>
      </c>
      <c r="N86" s="211" t="s">
        <v>46</v>
      </c>
      <c r="O86" s="83"/>
      <c r="P86" s="212">
        <f>O86*H86</f>
        <v>0</v>
      </c>
      <c r="Q86" s="212">
        <v>0</v>
      </c>
      <c r="R86" s="212">
        <f>Q86*H86</f>
        <v>0</v>
      </c>
      <c r="S86" s="212">
        <v>0</v>
      </c>
      <c r="T86" s="213">
        <f>S86*H86</f>
        <v>0</v>
      </c>
      <c r="U86" s="37"/>
      <c r="V86" s="37"/>
      <c r="W86" s="37"/>
      <c r="X86" s="37"/>
      <c r="Y86" s="37"/>
      <c r="Z86" s="37"/>
      <c r="AA86" s="37"/>
      <c r="AB86" s="37"/>
      <c r="AC86" s="37"/>
      <c r="AD86" s="37"/>
      <c r="AE86" s="37"/>
      <c r="AR86" s="214" t="s">
        <v>138</v>
      </c>
      <c r="AT86" s="214" t="s">
        <v>120</v>
      </c>
      <c r="AU86" s="214" t="s">
        <v>85</v>
      </c>
      <c r="AY86" s="16" t="s">
        <v>116</v>
      </c>
      <c r="BE86" s="215">
        <f>IF(N86="základní",J86,0)</f>
        <v>0</v>
      </c>
      <c r="BF86" s="215">
        <f>IF(N86="snížená",J86,0)</f>
        <v>0</v>
      </c>
      <c r="BG86" s="215">
        <f>IF(N86="zákl. přenesená",J86,0)</f>
        <v>0</v>
      </c>
      <c r="BH86" s="215">
        <f>IF(N86="sníž. přenesená",J86,0)</f>
        <v>0</v>
      </c>
      <c r="BI86" s="215">
        <f>IF(N86="nulová",J86,0)</f>
        <v>0</v>
      </c>
      <c r="BJ86" s="16" t="s">
        <v>83</v>
      </c>
      <c r="BK86" s="215">
        <f>ROUND(I86*H86,2)</f>
        <v>0</v>
      </c>
      <c r="BL86" s="16" t="s">
        <v>138</v>
      </c>
      <c r="BM86" s="214" t="s">
        <v>164</v>
      </c>
    </row>
    <row r="87" s="2" customFormat="1">
      <c r="A87" s="37"/>
      <c r="B87" s="38"/>
      <c r="C87" s="39"/>
      <c r="D87" s="216" t="s">
        <v>140</v>
      </c>
      <c r="E87" s="39"/>
      <c r="F87" s="217" t="s">
        <v>141</v>
      </c>
      <c r="G87" s="39"/>
      <c r="H87" s="39"/>
      <c r="I87" s="218"/>
      <c r="J87" s="39"/>
      <c r="K87" s="39"/>
      <c r="L87" s="43"/>
      <c r="M87" s="219"/>
      <c r="N87" s="220"/>
      <c r="O87" s="83"/>
      <c r="P87" s="83"/>
      <c r="Q87" s="83"/>
      <c r="R87" s="83"/>
      <c r="S87" s="83"/>
      <c r="T87" s="84"/>
      <c r="U87" s="37"/>
      <c r="V87" s="37"/>
      <c r="W87" s="37"/>
      <c r="X87" s="37"/>
      <c r="Y87" s="37"/>
      <c r="Z87" s="37"/>
      <c r="AA87" s="37"/>
      <c r="AB87" s="37"/>
      <c r="AC87" s="37"/>
      <c r="AD87" s="37"/>
      <c r="AE87" s="37"/>
      <c r="AT87" s="16" t="s">
        <v>140</v>
      </c>
      <c r="AU87" s="16" t="s">
        <v>85</v>
      </c>
    </row>
    <row r="88" s="13" customFormat="1">
      <c r="A88" s="13"/>
      <c r="B88" s="221"/>
      <c r="C88" s="222"/>
      <c r="D88" s="223" t="s">
        <v>142</v>
      </c>
      <c r="E88" s="224" t="s">
        <v>19</v>
      </c>
      <c r="F88" s="225" t="s">
        <v>156</v>
      </c>
      <c r="G88" s="222"/>
      <c r="H88" s="224" t="s">
        <v>19</v>
      </c>
      <c r="I88" s="226"/>
      <c r="J88" s="222"/>
      <c r="K88" s="222"/>
      <c r="L88" s="227"/>
      <c r="M88" s="228"/>
      <c r="N88" s="229"/>
      <c r="O88" s="229"/>
      <c r="P88" s="229"/>
      <c r="Q88" s="229"/>
      <c r="R88" s="229"/>
      <c r="S88" s="229"/>
      <c r="T88" s="23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1" t="s">
        <v>142</v>
      </c>
      <c r="AU88" s="231" t="s">
        <v>85</v>
      </c>
      <c r="AV88" s="13" t="s">
        <v>83</v>
      </c>
      <c r="AW88" s="13" t="s">
        <v>36</v>
      </c>
      <c r="AX88" s="13" t="s">
        <v>75</v>
      </c>
      <c r="AY88" s="231" t="s">
        <v>116</v>
      </c>
    </row>
    <row r="89" s="14" customFormat="1">
      <c r="A89" s="14"/>
      <c r="B89" s="232"/>
      <c r="C89" s="233"/>
      <c r="D89" s="223" t="s">
        <v>142</v>
      </c>
      <c r="E89" s="234" t="s">
        <v>19</v>
      </c>
      <c r="F89" s="235" t="s">
        <v>124</v>
      </c>
      <c r="G89" s="233"/>
      <c r="H89" s="236">
        <v>16</v>
      </c>
      <c r="I89" s="237"/>
      <c r="J89" s="233"/>
      <c r="K89" s="233"/>
      <c r="L89" s="238"/>
      <c r="M89" s="239"/>
      <c r="N89" s="240"/>
      <c r="O89" s="240"/>
      <c r="P89" s="240"/>
      <c r="Q89" s="240"/>
      <c r="R89" s="240"/>
      <c r="S89" s="240"/>
      <c r="T89" s="241"/>
      <c r="U89" s="14"/>
      <c r="V89" s="14"/>
      <c r="W89" s="14"/>
      <c r="X89" s="14"/>
      <c r="Y89" s="14"/>
      <c r="Z89" s="14"/>
      <c r="AA89" s="14"/>
      <c r="AB89" s="14"/>
      <c r="AC89" s="14"/>
      <c r="AD89" s="14"/>
      <c r="AE89" s="14"/>
      <c r="AT89" s="242" t="s">
        <v>142</v>
      </c>
      <c r="AU89" s="242" t="s">
        <v>85</v>
      </c>
      <c r="AV89" s="14" t="s">
        <v>85</v>
      </c>
      <c r="AW89" s="14" t="s">
        <v>36</v>
      </c>
      <c r="AX89" s="14" t="s">
        <v>83</v>
      </c>
      <c r="AY89" s="242" t="s">
        <v>116</v>
      </c>
    </row>
    <row r="90" s="2" customFormat="1" ht="6.96" customHeight="1">
      <c r="A90" s="37"/>
      <c r="B90" s="58"/>
      <c r="C90" s="59"/>
      <c r="D90" s="59"/>
      <c r="E90" s="59"/>
      <c r="F90" s="59"/>
      <c r="G90" s="59"/>
      <c r="H90" s="59"/>
      <c r="I90" s="59"/>
      <c r="J90" s="59"/>
      <c r="K90" s="59"/>
      <c r="L90" s="43"/>
      <c r="M90" s="37"/>
      <c r="O90" s="37"/>
      <c r="P90" s="37"/>
      <c r="Q90" s="37"/>
      <c r="R90" s="37"/>
      <c r="S90" s="37"/>
      <c r="T90" s="37"/>
      <c r="U90" s="37"/>
      <c r="V90" s="37"/>
      <c r="W90" s="37"/>
      <c r="X90" s="37"/>
      <c r="Y90" s="37"/>
      <c r="Z90" s="37"/>
      <c r="AA90" s="37"/>
      <c r="AB90" s="37"/>
      <c r="AC90" s="37"/>
      <c r="AD90" s="37"/>
      <c r="AE90" s="37"/>
    </row>
  </sheetData>
  <sheetProtection sheet="1" autoFilter="0" formatColumns="0" formatRows="0" objects="1" scenarios="1" spinCount="100000" saltValue="PZPKqDRDY2jvdUUaIL6dQvK25JFKT0Pdpmff8+67Cwm8pi5eH9qh7k13SBbALxb/h57ZOlEjgCiND4O/D62ZwQ==" hashValue="mOuAB+rcnbe1Gci3I/0wm/LkPVfvXmdYjOekHMjxxFY4ouXi5Qi9D8zdXvAxoD9OTVnOsTfIY5jXD2VuuRJWoQ==" algorithmName="SHA-512" password="CC35"/>
  <autoFilter ref="C80:K89"/>
  <mergeCells count="9">
    <mergeCell ref="E7:H7"/>
    <mergeCell ref="E9:H9"/>
    <mergeCell ref="E18:H18"/>
    <mergeCell ref="E27:H27"/>
    <mergeCell ref="E48:H48"/>
    <mergeCell ref="E50:H50"/>
    <mergeCell ref="E71:H71"/>
    <mergeCell ref="E73:H73"/>
    <mergeCell ref="L2:V2"/>
  </mergeCells>
  <hyperlinks>
    <hyperlink ref="F87" r:id="rId1" display="https://podminky.urs.cz/item/CS_URS_2025_01/HZS223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2025-03-04T12:48:31Z</dcterms:created>
  <dcterms:modified xsi:type="dcterms:W3CDTF">2025-03-04T12:48:33Z</dcterms:modified>
</cp:coreProperties>
</file>